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defaultThemeVersion="166925"/>
  <mc:AlternateContent xmlns:mc="http://schemas.openxmlformats.org/markup-compatibility/2006">
    <mc:Choice Requires="x15">
      <x15ac:absPath xmlns:x15ac="http://schemas.microsoft.com/office/spreadsheetml/2010/11/ac" url="C:\Users\HamZiad\OneDrive\Desktop\"/>
    </mc:Choice>
  </mc:AlternateContent>
  <xr:revisionPtr revIDLastSave="0" documentId="8_{BF091BB0-2F18-4830-84B0-149157AB0CD0}" xr6:coauthVersionLast="47" xr6:coauthVersionMax="47" xr10:uidLastSave="{00000000-0000-0000-0000-000000000000}"/>
  <workbookProtection workbookAlgorithmName="SHA-512" workbookHashValue="r66+/Rw7Eyya08ZxaqzhXXxCNGZDgq1LT1MUzZmWgSZlQJWAfn8/nojFgMcVg1OLK+H6T8a25hrxiwoggoD0iw==" workbookSaltValue="wN5lNXykiSOH3sahJjZH5Q==" workbookSpinCount="100000" lockStructure="1"/>
  <bookViews>
    <workbookView xWindow="-108" yWindow="-108" windowWidth="23256" windowHeight="12456" xr2:uid="{73097E03-4C65-4EA6-ABDF-EA362E770085}"/>
  </bookViews>
  <sheets>
    <sheet name="Instructions" sheetId="17" r:id="rId1"/>
    <sheet name="Suppliers-Vendors List" sheetId="7" r:id="rId2"/>
    <sheet name="Items List and Stock Management" sheetId="19" r:id="rId3"/>
    <sheet name="PO Management" sheetId="12" r:id="rId4"/>
    <sheet name="PO Dashboard" sheetId="15" r:id="rId5"/>
    <sheet name="Sheet2" sheetId="16" state="hidden" r:id="rId6"/>
  </sheets>
  <definedNames>
    <definedName name="_aaa1" localSheetId="0" hidden="1">{#N/A,#N/A,FALSE,"Antony Financials";#N/A,#N/A,FALSE,"Cowboy Financials";#N/A,#N/A,FALSE,"Combined";#N/A,#N/A,FALSE,"Valuematrix";#N/A,#N/A,FALSE,"DCFAntony";#N/A,#N/A,FALSE,"DCFCowboy";#N/A,#N/A,FALSE,"DCFCombined"}</definedName>
    <definedName name="_aaa1" hidden="1">{#N/A,#N/A,FALSE,"Antony Financials";#N/A,#N/A,FALSE,"Cowboy Financials";#N/A,#N/A,FALSE,"Combined";#N/A,#N/A,FALSE,"Valuematrix";#N/A,#N/A,FALSE,"DCFAntony";#N/A,#N/A,FALSE,"DCFCowboy";#N/A,#N/A,FALSE,"DCFCombined"}</definedName>
    <definedName name="_GSRATES_1" hidden="1">"H2002123120021231CADUSD1000001"</definedName>
    <definedName name="_GSRATES_10" hidden="1">"CF3000012002093020020101"</definedName>
    <definedName name="_GSRATES_11" hidden="1">"CF300001Invalid 20030930"</definedName>
    <definedName name="_GSRATES_12" hidden="1">"CT30000120030930        "</definedName>
    <definedName name="_GSRATES_13" hidden="1">"CT30000120030930        "</definedName>
    <definedName name="_GSRATES_2" hidden="1">"CT30000120030630        "</definedName>
    <definedName name="_GSRATES_3" hidden="1">"CF3000012003063020030101"</definedName>
    <definedName name="_GSRATES_4" hidden="1">"CT3000012003063020030101"</definedName>
    <definedName name="_GSRATES_5" hidden="1">"CF3000012002123120020101"</definedName>
    <definedName name="_GSRATES_6" hidden="1">"CF3000012002063020020101"</definedName>
    <definedName name="_GSRATES_7" hidden="1">"CF3000012003063020030101"</definedName>
    <definedName name="_GSRATES_8" hidden="1">"CF3000012003093020030101"</definedName>
    <definedName name="_GSRATES_9" hidden="1">"CF3000012002123120020101"</definedName>
    <definedName name="_GSRATES_COUNT" hidden="1">7</definedName>
    <definedName name="_GSRATES_COUNT1" hidden="1">13</definedName>
    <definedName name="_GSRATESR_1" hidden="1">#REF!</definedName>
    <definedName name="_GSRATESR_10" localSheetId="0" hidden="1">#REF!</definedName>
    <definedName name="_GSRATESR_10" hidden="1">#REF!</definedName>
    <definedName name="_GSRATESR_11" localSheetId="0" hidden="1">#REF!</definedName>
    <definedName name="_GSRATESR_11" hidden="1">#REF!</definedName>
    <definedName name="_GSRATESR_12" localSheetId="0" hidden="1">#REF!</definedName>
    <definedName name="_GSRATESR_12" hidden="1">#REF!</definedName>
    <definedName name="_GSRATESR_13" localSheetId="0" hidden="1">#REF!</definedName>
    <definedName name="_GSRATESR_13" hidden="1">#REF!</definedName>
    <definedName name="_GSRATESR_3" localSheetId="0" hidden="1">#REF!</definedName>
    <definedName name="_GSRATESR_3" hidden="1">#REF!</definedName>
    <definedName name="_GSRATESR_4" localSheetId="0" hidden="1">#REF!</definedName>
    <definedName name="_GSRATESR_4" hidden="1">#REF!</definedName>
    <definedName name="_GSRATESR_5" localSheetId="0" hidden="1">#REF!</definedName>
    <definedName name="_GSRATESR_5" hidden="1">#REF!</definedName>
    <definedName name="_GSRATESR_6" localSheetId="0" hidden="1">#REF!</definedName>
    <definedName name="_GSRATESR_6" hidden="1">#REF!</definedName>
    <definedName name="_GSRATESR_7" localSheetId="0" hidden="1">#REF!</definedName>
    <definedName name="_GSRATESR_7" hidden="1">#REF!</definedName>
    <definedName name="_GSRATESR_8" localSheetId="0" hidden="1">#REF!</definedName>
    <definedName name="_GSRATESR_8" hidden="1">#REF!</definedName>
    <definedName name="_GSRATESR_9" localSheetId="0" hidden="1">#REF!</definedName>
    <definedName name="_GSRATESR_9" hidden="1">#REF!</definedName>
    <definedName name="a"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AA_DOCTOPS" hidden="1">"AAA_SET"</definedName>
    <definedName name="AAA_duser" hidden="1">"OFF"</definedName>
    <definedName name="AAA_u999998" hidden="1">"nlfoote@970721231427"</definedName>
    <definedName name="AAA_u999999" hidden="1">"nlfoote@970721231348"</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df" localSheetId="0" hidden="1">{#N/A,#N/A,FALSE,"CreditStat";#N/A,#N/A,FALSE,"SPbrkup";#N/A,#N/A,FALSE,"MerSPsyn";#N/A,#N/A,FALSE,"MerSPwKCsyn";#N/A,#N/A,FALSE,"MerSPwKCsyn (2)";#N/A,#N/A,FALSE,"CreditStat (2)"}</definedName>
    <definedName name="adf" hidden="1">{#N/A,#N/A,FALSE,"CreditStat";#N/A,#N/A,FALSE,"SPbrkup";#N/A,#N/A,FALSE,"MerSPsyn";#N/A,#N/A,FALSE,"MerSPwKCsyn";#N/A,#N/A,FALSE,"MerSPwKCsyn (2)";#N/A,#N/A,FALSE,"CreditStat (2)"}</definedName>
    <definedName name="adfdaf" localSheetId="0" hidden="1">{"standalone1",#N/A,FALSE,"DCFBase";"standalone2",#N/A,FALSE,"DCFBase"}</definedName>
    <definedName name="adfdaf" hidden="1">{"standalone1",#N/A,FALSE,"DCFBase";"standalone2",#N/A,FALSE,"DCFBase"}</definedName>
    <definedName name="asdf" localSheetId="0" hidden="1">{"mgmt forecast",#N/A,FALSE,"Mgmt Forecast";"dcf table",#N/A,FALSE,"Mgmt Forecast";"sensitivity",#N/A,FALSE,"Mgmt Forecast";"table inputs",#N/A,FALSE,"Mgmt Forecast";"calculations",#N/A,FALSE,"Mgmt Forecast"}</definedName>
    <definedName name="asdf" hidden="1">{"mgmt forecast",#N/A,FALSE,"Mgmt Forecast";"dcf table",#N/A,FALSE,"Mgmt Forecast";"sensitivity",#N/A,FALSE,"Mgmt Forecast";"table inputs",#N/A,FALSE,"Mgmt Forecast";"calculations",#N/A,FALSE,"Mgmt Forecast"}</definedName>
    <definedName name="asdfa" localSheetId="0" hidden="1">{#N/A,#N/A,FALSE,"Antony Financials";#N/A,#N/A,FALSE,"Cowboy Financials";#N/A,#N/A,FALSE,"Combined";#N/A,#N/A,FALSE,"Valuematrix";#N/A,#N/A,FALSE,"DCFAntony";#N/A,#N/A,FALSE,"DCFCowboy";#N/A,#N/A,FALSE,"DCFCombined"}</definedName>
    <definedName name="asdfa" hidden="1">{#N/A,#N/A,FALSE,"Antony Financials";#N/A,#N/A,FALSE,"Cowboy Financials";#N/A,#N/A,FALSE,"Combined";#N/A,#N/A,FALSE,"Valuematrix";#N/A,#N/A,FALSE,"DCFAntony";#N/A,#N/A,FALSE,"DCFCowboy";#N/A,#N/A,FALSE,"DCFCombined"}</definedName>
    <definedName name="asdfaa" localSheetId="0" hidden="1">{#N/A,#N/A,FALSE,"Antony Financials";#N/A,#N/A,FALSE,"Cowboy Financials";#N/A,#N/A,FALSE,"Combined";#N/A,#N/A,FALSE,"Valuematrix";#N/A,#N/A,FALSE,"DCFAntony";#N/A,#N/A,FALSE,"DCFCowboy";#N/A,#N/A,FALSE,"DCFCombined"}</definedName>
    <definedName name="asdfaa" hidden="1">{#N/A,#N/A,FALSE,"Antony Financials";#N/A,#N/A,FALSE,"Cowboy Financials";#N/A,#N/A,FALSE,"Combined";#N/A,#N/A,FALSE,"Valuematrix";#N/A,#N/A,FALSE,"DCFAntony";#N/A,#N/A,FALSE,"DCFCowboy";#N/A,#N/A,FALSE,"DCFCombined"}</definedName>
    <definedName name="asdfasdf" localSheetId="0" hidden="1">{#N/A,#N/A,FALSE,"CreditStat";#N/A,#N/A,FALSE,"SPbrkup";#N/A,#N/A,FALSE,"MerSPsyn";#N/A,#N/A,FALSE,"MerSPwKCsyn";#N/A,#N/A,FALSE,"MerSPwKCsyn (2)";#N/A,#N/A,FALSE,"CreditStat (2)"}</definedName>
    <definedName name="asdfasdf" hidden="1">{#N/A,#N/A,FALSE,"CreditStat";#N/A,#N/A,FALSE,"SPbrkup";#N/A,#N/A,FALSE,"MerSPsyn";#N/A,#N/A,FALSE,"MerSPwKCsyn";#N/A,#N/A,FALSE,"MerSPwKCsyn (2)";#N/A,#N/A,FALSE,"CreditStat (2)"}</definedName>
    <definedName name="asdff" localSheetId="0" hidden="1">{"standalone1",#N/A,FALSE,"DCFBase";"standalone2",#N/A,FALSE,"DCFBase"}</definedName>
    <definedName name="asdff" hidden="1">{"standalone1",#N/A,FALSE,"DCFBase";"standalone2",#N/A,FALSE,"DCFBase"}</definedName>
    <definedName name="asdfsad" localSheetId="0" hidden="1">{#N/A,#N/A,FALSE,"Antony Financials";#N/A,#N/A,FALSE,"Cowboy Financials";#N/A,#N/A,FALSE,"Combined";#N/A,#N/A,FALSE,"Valuematrix";#N/A,#N/A,FALSE,"DCFAntony";#N/A,#N/A,FALSE,"DCFCowboy";#N/A,#N/A,FALSE,"DCFCombined"}</definedName>
    <definedName name="asdfsad" hidden="1">{#N/A,#N/A,FALSE,"Antony Financials";#N/A,#N/A,FALSE,"Cowboy Financials";#N/A,#N/A,FALSE,"Combined";#N/A,#N/A,FALSE,"Valuematrix";#N/A,#N/A,FALSE,"DCFAntony";#N/A,#N/A,FALSE,"DCFCowboy";#N/A,#N/A,FALSE,"DCFCombined"}</definedName>
    <definedName name="b" localSheetId="0" hidden="1">{#N/A,#N/A,FALSE,"Antony Financials";#N/A,#N/A,FALSE,"Cowboy Financials";#N/A,#N/A,FALSE,"Combined";#N/A,#N/A,FALSE,"Valuematrix";#N/A,#N/A,FALSE,"DCFAntony";#N/A,#N/A,FALSE,"DCFCowboy";#N/A,#N/A,FALSE,"DCFCombined"}</definedName>
    <definedName name="b" hidden="1">{#N/A,#N/A,FALSE,"Antony Financials";#N/A,#N/A,FALSE,"Cowboy Financials";#N/A,#N/A,FALSE,"Combined";#N/A,#N/A,FALSE,"Valuematrix";#N/A,#N/A,FALSE,"DCFAntony";#N/A,#N/A,FALSE,"DCFCowboy";#N/A,#N/A,FALSE,"DCFCombined"}</definedName>
    <definedName name="_xlnm.Criteria" localSheetId="4">'PO Dashboard'!$H$13</definedName>
    <definedName name="d"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a" localSheetId="0" hidden="1">{#N/A,#N/A,FALSE,"A&amp;E";#N/A,#N/A,FALSE,"HighTop";#N/A,#N/A,FALSE,"JG";#N/A,#N/A,FALSE,"RI";#N/A,#N/A,FALSE,"woHT";#N/A,#N/A,FALSE,"woHT&amp;JG"}</definedName>
    <definedName name="da" hidden="1">{#N/A,#N/A,FALSE,"A&amp;E";#N/A,#N/A,FALSE,"HighTop";#N/A,#N/A,FALSE,"JG";#N/A,#N/A,FALSE,"RI";#N/A,#N/A,FALSE,"woHT";#N/A,#N/A,FALSE,"woHT&amp;JG"}</definedName>
    <definedName name="df" localSheetId="0" hidden="1">{"'Summary P&amp;L'!$A$1:$M$70","'Summary P&amp;L'!$A$1:$M$70"}</definedName>
    <definedName name="df" hidden="1">{"'Summary P&amp;L'!$A$1:$M$70","'Summary P&amp;L'!$A$1:$M$70"}</definedName>
    <definedName name="EPMWorkbookOptions_2" hidden="1">"m3FeIocTK7T00g7i155YYzII5xVFTgxBon8IEeL4xiLwgoT687neHX/pG70aRh7dJEB5hTBgSYS4S/wFRhkORAJNCFEijYCzdDW/7jaFj3jStoSLzX9El/54gL4Q7XVoWsi6rEQQeHqMNCnOXt8qRzrJhTnpdjyrYajjmak1fQXrR1cKuC|QKz4CEUZkvQ9clhikMR9lTf/Gcw/A9n9YZnYMuZTheC416kRG507skkOuBwSO7Rg8|xYzXFd2HOH"</definedName>
    <definedName name="EPMWorkbookOptions_3" hidden="1">"jHlyP|GtOQbRSQ7d9K9FzlywTlRW3iBgT/mkPU84ZhmIOeo0tZztdyxIzzUV2WFbWmbCTIuhdRrEldoHVZl|KLzOxh4KGnPvUDoOyprpQr5QmMJsVyxdWKWmnyqVgrAxRlBCXNHVW16khdtpyOykjcQSGzweMDHNwuzEZ8nsqApUWZCeCQOH6DptuExDuRD2Gr2XNaCr9sdDrDxGHz4bsT9UL2FgaK6Hj6tIYW|OR4QbB3KSzlI2yNo9dvcL5YX"</definedName>
    <definedName name="EPMWorkbookOptions_4" hidden="1">"Xq937qUh8ANDfwzvX5pOEZrf7XKslaT5fxiVU5PrBGDaanK8aemHLtOD86JWpLPnKQ4UZVq7czJtk5K1eqZk|2xo6jHzsn7WfeMhtP8alo/9l76VLVc1jQt/9JXOr2lb0Uil|hyg2Y4Z31mlrmHPq2|YwwsPgMY|0u0UlXkWq2aX6Lq6Ul0g8dYpR3j2EV6MCqM1vWxc/F|BqztmFbja3PYMfms2DZ7f/NMVamo6h88VGmnN2y32Uzvh3rmcAdw"</definedName>
    <definedName name="EPMWorkbookOptions_5" hidden="1">"FnJWmXsI2Wl3m2/4|qp8euJdMpgWbElWNNE8/v3RgRmxm/0zIylG/hsc/Ux2cEY6Z0bWjMifRMd0GkfPyftZ7wa99lv|XVM5vfVuyeDOBi0ynkWaVeYeIu02G/bAatpvKNTq6Ql1xWL8|NtvWm3zqn307wMOqNIcoFQ12SBdyjoHkbKu4Dzb7jmRTePu2RLdggmFcGoSMwCSnABI2yKY4QGiy5wmsdEDrM4bbJsj7OoMDZcmi1hcoXcdafzCTW6"</definedName>
    <definedName name="EPMWorkbookOptions_6" hidden="1">"a3g6/IYrRyIMu0Pt1hh37xw/rtMmZnfr/tQEq6O4jAAA="</definedName>
    <definedName name="EPMWorkbookOptions_7" hidden="1">"VkElWzGe4dbysDmw3e4bw0nqBxi31scdUfvlZHPVuLY3NJBpjCzYg+hpH+Go/fu3fdjNPrXaf+7pIr7iNgAA"</definedName>
    <definedName name="f" localSheetId="0" hidden="1">{"mgmt forecast",#N/A,FALSE,"Mgmt Forecast";"dcf table",#N/A,FALSE,"Mgmt Forecast";"sensitivity",#N/A,FALSE,"Mgmt Forecast";"table inputs",#N/A,FALSE,"Mgmt Forecast";"calculations",#N/A,FALSE,"Mgmt Forecast"}</definedName>
    <definedName name="f" hidden="1">{"mgmt forecast",#N/A,FALSE,"Mgmt Forecast";"dcf table",#N/A,FALSE,"Mgmt Forecast";"sensitivity",#N/A,FALSE,"Mgmt Forecast";"table inputs",#N/A,FALSE,"Mgmt Forecast";"calculations",#N/A,FALSE,"Mgmt Forecast"}</definedName>
    <definedName name="fafate" localSheetId="0" hidden="1">{"mgmt forecast",#N/A,FALSE,"Mgmt Forecast";"dcf table",#N/A,FALSE,"Mgmt Forecast";"sensitivity",#N/A,FALSE,"Mgmt Forecast";"table inputs",#N/A,FALSE,"Mgmt Forecast";"calculations",#N/A,FALSE,"Mgmt Forecast"}</definedName>
    <definedName name="fafate" hidden="1">{"mgmt forecast",#N/A,FALSE,"Mgmt Forecast";"dcf table",#N/A,FALSE,"Mgmt Forecast";"sensitivity",#N/A,FALSE,"Mgmt Forecast";"table inputs",#N/A,FALSE,"Mgmt Forecast";"calculations",#N/A,FALSE,"Mgmt Forecast"}</definedName>
    <definedName name="fff" localSheetId="0" hidden="1">{"standalone1",#N/A,FALSE,"DCFBase";"standalone2",#N/A,FALSE,"DCFBase"}</definedName>
    <definedName name="fff" hidden="1">{"standalone1",#N/A,FALSE,"DCFBase";"standalone2",#N/A,FALSE,"DCFBase"}</definedName>
    <definedName name="g" localSheetId="0" hidden="1">{#N/A,#N/A,FALSE,"Antony Financials";#N/A,#N/A,FALSE,"Cowboy Financials";#N/A,#N/A,FALSE,"Combined";#N/A,#N/A,FALSE,"Valuematrix";#N/A,#N/A,FALSE,"DCFAntony";#N/A,#N/A,FALSE,"DCFCowboy";#N/A,#N/A,FALSE,"DCFCombined"}</definedName>
    <definedName name="g" hidden="1">{#N/A,#N/A,FALSE,"Antony Financials";#N/A,#N/A,FALSE,"Cowboy Financials";#N/A,#N/A,FALSE,"Combined";#N/A,#N/A,FALSE,"Valuematrix";#N/A,#N/A,FALSE,"DCFAntony";#N/A,#N/A,FALSE,"DCFCowboy";#N/A,#N/A,FALSE,"DCFCombined"}</definedName>
    <definedName name="h" localSheetId="0" hidden="1">{#N/A,#N/A,FALSE,"CreditStat";#N/A,#N/A,FALSE,"SPbrkup";#N/A,#N/A,FALSE,"MerSPsyn";#N/A,#N/A,FALSE,"MerSPwKCsyn";#N/A,#N/A,FALSE,"MerSPwKCsyn (2)";#N/A,#N/A,FALSE,"CreditStat (2)"}</definedName>
    <definedName name="h" hidden="1">{#N/A,#N/A,FALSE,"CreditStat";#N/A,#N/A,FALSE,"SPbrkup";#N/A,#N/A,FALSE,"MerSPsyn";#N/A,#N/A,FALSE,"MerSPwKCsyn";#N/A,#N/A,FALSE,"MerSPwKCsyn (2)";#N/A,#N/A,FALSE,"CreditStat (2)"}</definedName>
    <definedName name="HTML_CodePage" hidden="1">1252</definedName>
    <definedName name="HTML_Control" localSheetId="0" hidden="1">{"'Summary P&amp;L'!$A$1:$M$70","'Summary P&amp;L'!$A$1:$M$70"}</definedName>
    <definedName name="HTML_Control" hidden="1">{"'Summary P&amp;L'!$A$1:$M$70","'Summary P&amp;L'!$A$1:$M$70"}</definedName>
    <definedName name="HTML_Description" hidden="1">""</definedName>
    <definedName name="HTML_Email" hidden="1">""</definedName>
    <definedName name="HTML_Header" hidden="1">"Summary P&amp;L"</definedName>
    <definedName name="HTML_LastUpdate" hidden="1">"9/03/01"</definedName>
    <definedName name="HTML_LineAfter" hidden="1">FALSE</definedName>
    <definedName name="HTML_LineBefore" hidden="1">FALSE</definedName>
    <definedName name="HTML_Name" hidden="1">"Hans Verheul"</definedName>
    <definedName name="HTML_OBDlg2" hidden="1">TRUE</definedName>
    <definedName name="HTML_OBDlg4" hidden="1">TRUE</definedName>
    <definedName name="HTML_OS" hidden="1">0</definedName>
    <definedName name="HTML_PathFile" hidden="1">"G:\Finlog\html\FINANCE.htm"</definedName>
    <definedName name="HTML_Title" hidden="1">"INCOME STATEMENT FEBRUARY 2001"</definedName>
    <definedName name="Item">OFFSET('Items List and Stock Management'!$B$5,0,0,COUNTA('Items List and Stock Management'!$B:$B)-2,1)</definedName>
    <definedName name="iui" localSheetId="0" hidden="1">{#N/A,#N/A,FALSE,"A&amp;E";#N/A,#N/A,FALSE,"HighTop";#N/A,#N/A,FALSE,"JG";#N/A,#N/A,FALSE,"RI";#N/A,#N/A,FALSE,"woHT";#N/A,#N/A,FALSE,"woHT&amp;JG"}</definedName>
    <definedName name="iui" hidden="1">{#N/A,#N/A,FALSE,"A&amp;E";#N/A,#N/A,FALSE,"HighTop";#N/A,#N/A,FALSE,"JG";#N/A,#N/A,FALSE,"RI";#N/A,#N/A,FALSE,"woHT";#N/A,#N/A,FALSE,"woHT&amp;JG"}</definedName>
    <definedName name="j" localSheetId="0" hidden="1">{"standalone1",#N/A,FALSE,"DCFBase";"standalone2",#N/A,FALSE,"DCFBase"}</definedName>
    <definedName name="j" hidden="1">{"standalone1",#N/A,FALSE,"DCFBase";"standalone2",#N/A,FALSE,"DCFBase"}</definedName>
    <definedName name="k" localSheetId="0" hidden="1">{#N/A,#N/A,FALSE,"Antony Financials";#N/A,#N/A,FALSE,"Cowboy Financials";#N/A,#N/A,FALSE,"Combined";#N/A,#N/A,FALSE,"Valuematrix";#N/A,#N/A,FALSE,"DCFAntony";#N/A,#N/A,FALSE,"DCFCowboy";#N/A,#N/A,FALSE,"DCFCombined"}</definedName>
    <definedName name="k" hidden="1">{#N/A,#N/A,FALSE,"Antony Financials";#N/A,#N/A,FALSE,"Cowboy Financials";#N/A,#N/A,FALSE,"Combined";#N/A,#N/A,FALSE,"Valuematrix";#N/A,#N/A,FALSE,"DCFAntony";#N/A,#N/A,FALSE,"DCFCowboy";#N/A,#N/A,FALSE,"DCFCombined"}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 localSheetId="0" hidden="1">{"mgmt forecast",#N/A,FALSE,"Mgmt Forecast";"dcf table",#N/A,FALSE,"Mgmt Forecast";"sensitivity",#N/A,FALSE,"Mgmt Forecast";"table inputs",#N/A,FALSE,"Mgmt Forecast";"calculations",#N/A,FALSE,"Mgmt Forecast"}</definedName>
    <definedName name="l" hidden="1">{"mgmt forecast",#N/A,FALSE,"Mgmt Forecast";"dcf table",#N/A,FALSE,"Mgmt Forecast";"sensitivity",#N/A,FALSE,"Mgmt Forecast";"table inputs",#N/A,FALSE,"Mgmt Forecast";"calculations",#N/A,FALSE,"Mgmt Forecast"}</definedName>
    <definedName name="m" localSheetId="0" hidden="1">{"standalone1",#N/A,FALSE,"DCFBase";"standalone2",#N/A,FALSE,"DCFBase"}</definedName>
    <definedName name="m" hidden="1">{"standalone1",#N/A,FALSE,"DCFBase";"standalone2",#N/A,FALSE,"DCFBase"}</definedName>
    <definedName name="MR" localSheetId="0" hidden="1">{#N/A,#N/A,FALSE,"sales ytd";#N/A,#N/A,FALSE,"investments";#N/A,#N/A,FALSE,"bus. synergies 1997";#N/A,#N/A,FALSE,"synergies outlook"}</definedName>
    <definedName name="MR" hidden="1">{#N/A,#N/A,FALSE,"sales ytd";#N/A,#N/A,FALSE,"investments";#N/A,#N/A,FALSE,"bus. synergies 1997";#N/A,#N/A,FALSE,"synergies outlook"}</definedName>
    <definedName name="n"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n"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NativeTimeline_PO_Date">#N/A</definedName>
    <definedName name="po">OFFSET(Sheet2!$B$6,0,0,COUNTA(Sheet2!$B:$B)-1,1)</definedName>
    <definedName name="_xlnm.Print_Area" localSheetId="4">'PO Dashboard'!$A$1:$O$48</definedName>
    <definedName name="q" localSheetId="0" hidden="1">{#N/A,#N/A,FALSE,"Antony Financials";#N/A,#N/A,FALSE,"Cowboy Financials";#N/A,#N/A,FALSE,"Combined";#N/A,#N/A,FALSE,"Valuematrix";#N/A,#N/A,FALSE,"DCFAntony";#N/A,#N/A,FALSE,"DCFCowboy";#N/A,#N/A,FALSE,"DCFCombined"}</definedName>
    <definedName name="q" hidden="1">{#N/A,#N/A,FALSE,"Antony Financials";#N/A,#N/A,FALSE,"Cowboy Financials";#N/A,#N/A,FALSE,"Combined";#N/A,#N/A,FALSE,"Valuematrix";#N/A,#N/A,FALSE,"DCFAntony";#N/A,#N/A,FALSE,"DCFCowboy";#N/A,#N/A,FALSE,"DCFCombined"}</definedName>
    <definedName name="rr" localSheetId="0" hidden="1">{#N/A,#N/A,FALSE,"Antony Financials";#N/A,#N/A,FALSE,"Cowboy Financials";#N/A,#N/A,FALSE,"Combined";#N/A,#N/A,FALSE,"Valuematrix";#N/A,#N/A,FALSE,"DCFAntony";#N/A,#N/A,FALSE,"DCFCowboy";#N/A,#N/A,FALSE,"DCFCombined"}</definedName>
    <definedName name="rr" hidden="1">{#N/A,#N/A,FALSE,"Antony Financials";#N/A,#N/A,FALSE,"Cowboy Financials";#N/A,#N/A,FALSE,"Combined";#N/A,#N/A,FALSE,"Valuematrix";#N/A,#N/A,FALSE,"DCFAntony";#N/A,#N/A,FALSE,"DCFCowboy";#N/A,#N/A,FALSE,"DCFCombined"}</definedName>
    <definedName name="SAPBEXhrIndnt" hidden="1">"Wide"</definedName>
    <definedName name="SAPsysID" hidden="1">"708C5W7SBKP804JT78WJ0JNKI"</definedName>
    <definedName name="SAPwbID" hidden="1">"ARS"</definedName>
    <definedName name="sd"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fasefr" localSheetId="0" hidden="1">{#N/A,#N/A,FALSE,"Antony Financials";#N/A,#N/A,FALSE,"Cowboy Financials";#N/A,#N/A,FALSE,"Combined";#N/A,#N/A,FALSE,"Valuematrix";#N/A,#N/A,FALSE,"DCFAntony";#N/A,#N/A,FALSE,"DCFCowboy";#N/A,#N/A,FALSE,"DCFCombined"}</definedName>
    <definedName name="sdfasefr" hidden="1">{#N/A,#N/A,FALSE,"Antony Financials";#N/A,#N/A,FALSE,"Cowboy Financials";#N/A,#N/A,FALSE,"Combined";#N/A,#N/A,FALSE,"Valuematrix";#N/A,#N/A,FALSE,"DCFAntony";#N/A,#N/A,FALSE,"DCFCowboy";#N/A,#N/A,FALSE,"DCFCombined"}</definedName>
    <definedName name="Slicer_Department">#N/A</definedName>
    <definedName name="Slicer_Item_Category">#N/A</definedName>
    <definedName name="Slicer_PO_Status">#N/A</definedName>
    <definedName name="Slicer_Vendor_Name">#N/A</definedName>
    <definedName name="t" localSheetId="0" hidden="1">{#N/A,#N/A,FALSE,"A&amp;E";#N/A,#N/A,FALSE,"HighTop";#N/A,#N/A,FALSE,"JG";#N/A,#N/A,FALSE,"RI";#N/A,#N/A,FALSE,"woHT";#N/A,#N/A,FALSE,"woHT&amp;JG"}</definedName>
    <definedName name="t" hidden="1">{#N/A,#N/A,FALSE,"A&amp;E";#N/A,#N/A,FALSE,"HighTop";#N/A,#N/A,FALSE,"JG";#N/A,#N/A,FALSE,"RI";#N/A,#N/A,FALSE,"woHT";#N/A,#N/A,FALSE,"woHT&amp;JG"}</definedName>
    <definedName name="ttt" localSheetId="0" hidden="1">{#N/A,#N/A,FALSE,"CreditStat";#N/A,#N/A,FALSE,"SPbrkup";#N/A,#N/A,FALSE,"MerSPsyn";#N/A,#N/A,FALSE,"MerSPwKCsyn";#N/A,#N/A,FALSE,"MerSPwKCsyn (2)";#N/A,#N/A,FALSE,"CreditStat (2)"}</definedName>
    <definedName name="ttt" hidden="1">{#N/A,#N/A,FALSE,"CreditStat";#N/A,#N/A,FALSE,"SPbrkup";#N/A,#N/A,FALSE,"MerSPsyn";#N/A,#N/A,FALSE,"MerSPwKCsyn";#N/A,#N/A,FALSE,"MerSPwKCsyn (2)";#N/A,#N/A,FALSE,"CreditStat (2)"}</definedName>
    <definedName name="v" localSheetId="0" hidden="1">{"standalone1",#N/A,FALSE,"DCFBase";"standalone2",#N/A,FALSE,"DCFBase"}</definedName>
    <definedName name="v" hidden="1">{"standalone1",#N/A,FALSE,"DCFBase";"standalone2",#N/A,FALSE,"DCFBase"}</definedName>
    <definedName name="vendor">OFFSET('Suppliers-Vendors List'!$B$5,0,0,COUNTA('Suppliers-Vendors List'!$B:$B)-2,1)</definedName>
    <definedName name="vv" localSheetId="0" hidden="1">{#N/A,#N/A,FALSE,"CreditStat";#N/A,#N/A,FALSE,"SPbrkup";#N/A,#N/A,FALSE,"MerSPsyn";#N/A,#N/A,FALSE,"MerSPwKCsyn";#N/A,#N/A,FALSE,"MerSPwKCsyn (2)";#N/A,#N/A,FALSE,"CreditStat (2)"}</definedName>
    <definedName name="vv" hidden="1">{#N/A,#N/A,FALSE,"CreditStat";#N/A,#N/A,FALSE,"SPbrkup";#N/A,#N/A,FALSE,"MerSPsyn";#N/A,#N/A,FALSE,"MerSPwKCsyn";#N/A,#N/A,FALSE,"MerSPwKCsyn (2)";#N/A,#N/A,FALSE,"CreditStat (2)"}</definedName>
    <definedName name="vvv" localSheetId="0" hidden="1">{#N/A,#N/A,FALSE,"Antony Financials";#N/A,#N/A,FALSE,"Cowboy Financials";#N/A,#N/A,FALSE,"Combined";#N/A,#N/A,FALSE,"Valuematrix";#N/A,#N/A,FALSE,"DCFAntony";#N/A,#N/A,FALSE,"DCFCowboy";#N/A,#N/A,FALSE,"DCFCombined"}</definedName>
    <definedName name="vvv" hidden="1">{#N/A,#N/A,FALSE,"Antony Financials";#N/A,#N/A,FALSE,"Cowboy Financials";#N/A,#N/A,FALSE,"Combined";#N/A,#N/A,FALSE,"Valuematrix";#N/A,#N/A,FALSE,"DCFAntony";#N/A,#N/A,FALSE,"DCFCowboy";#N/A,#N/A,FALSE,"DCFCombined"}</definedName>
    <definedName name="w" localSheetId="0" hidden="1">{#N/A,#N/A,FALSE,"CreditStat";#N/A,#N/A,FALSE,"SPbrkup";#N/A,#N/A,FALSE,"MerSPsyn";#N/A,#N/A,FALSE,"MerSPwKCsyn";#N/A,#N/A,FALSE,"MerSPwKCsyn (2)";#N/A,#N/A,FALSE,"CreditStat (2)"}</definedName>
    <definedName name="w" hidden="1">{#N/A,#N/A,FALSE,"CreditStat";#N/A,#N/A,FALSE,"SPbrkup";#N/A,#N/A,FALSE,"MerSPsyn";#N/A,#N/A,FALSE,"MerSPwKCsyn";#N/A,#N/A,FALSE,"MerSPwKCsyn (2)";#N/A,#N/A,FALSE,"CreditStat (2)"}</definedName>
    <definedName name="wrn.dcf." localSheetId="0"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verything."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print._.standalone." localSheetId="0" hidden="1">{"standalone1",#N/A,FALSE,"DCFBase";"standalone2",#N/A,FALSE,"DCFBase"}</definedName>
    <definedName name="wrn.print._.standalone." hidden="1">{"standalone1",#N/A,FALSE,"DCFBase";"standalone2",#N/A,FALSE,"DCFBase"}</definedName>
    <definedName name="wrn.SKSCS1." localSheetId="0"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ummaryPgs." localSheetId="0"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Top._.Level._.Summaries."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op._.Level._.Summaries."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weety." localSheetId="0" hidden="1">{#N/A,#N/A,FALSE,"A&amp;E";#N/A,#N/A,FALSE,"HighTop";#N/A,#N/A,FALSE,"JG";#N/A,#N/A,FALSE,"RI";#N/A,#N/A,FALSE,"woHT";#N/A,#N/A,FALSE,"woHT&amp;JG"}</definedName>
    <definedName name="wrn.Tweety." hidden="1">{#N/A,#N/A,FALSE,"A&amp;E";#N/A,#N/A,FALSE,"HighTop";#N/A,#N/A,FALSE,"JG";#N/A,#N/A,FALSE,"RI";#N/A,#N/A,FALSE,"woHT";#N/A,#N/A,FALSE,"woHT&amp;JG"}</definedName>
    <definedName name="wrn.vortrag." localSheetId="0" hidden="1">{#N/A,#N/A,FALSE,"sales ytd";#N/A,#N/A,FALSE,"investments";#N/A,#N/A,FALSE,"bus. synergies 1997";#N/A,#N/A,FALSE,"synergies outlook"}</definedName>
    <definedName name="wrn.vortrag." hidden="1">{#N/A,#N/A,FALSE,"sales ytd";#N/A,#N/A,FALSE,"investments";#N/A,#N/A,FALSE,"bus. synergies 1997";#N/A,#N/A,FALSE,"synergies outlook"}</definedName>
    <definedName name="zzz"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zzz"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s>
  <calcPr calcId="191029"/>
  <pivotCaches>
    <pivotCache cacheId="0" r:id="rId7"/>
  </pivotCaches>
  <extLst>
    <ext xmlns:x14="http://schemas.microsoft.com/office/spreadsheetml/2009/9/main" uri="{BBE1A952-AA13-448e-AADC-164F8A28A991}">
      <x14:slicerCaches>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2"/>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5" l="1" a="1"/>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89" i="19"/>
  <c r="L90" i="19"/>
  <c r="L91" i="19"/>
  <c r="L92" i="19"/>
  <c r="L93" i="19"/>
  <c r="L94" i="19"/>
  <c r="L95" i="19"/>
  <c r="L96" i="19"/>
  <c r="L97" i="19"/>
  <c r="L98" i="19"/>
  <c r="L99" i="19"/>
  <c r="L100" i="19"/>
  <c r="L101" i="19"/>
  <c r="L102" i="19"/>
  <c r="L103" i="19"/>
  <c r="L104" i="19"/>
  <c r="L105" i="19"/>
  <c r="L106" i="19"/>
  <c r="L107" i="19"/>
  <c r="L108" i="19"/>
  <c r="L109" i="19"/>
  <c r="L110" i="19"/>
  <c r="L111" i="19"/>
  <c r="L112" i="19"/>
  <c r="L113" i="19"/>
  <c r="L114" i="19"/>
  <c r="L115" i="19"/>
  <c r="L116" i="19"/>
  <c r="L117" i="19"/>
  <c r="L118" i="19"/>
  <c r="L119" i="19"/>
  <c r="L120" i="19"/>
  <c r="L121" i="19"/>
  <c r="L122" i="19"/>
  <c r="L123" i="19"/>
  <c r="L124" i="19"/>
  <c r="L125" i="19"/>
  <c r="L126" i="19"/>
  <c r="L127" i="19"/>
  <c r="L128" i="19"/>
  <c r="L129" i="19"/>
  <c r="L130"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6" i="19"/>
  <c r="L237" i="19"/>
  <c r="L238" i="19"/>
  <c r="L239" i="19"/>
  <c r="L240" i="19"/>
  <c r="L241" i="19"/>
  <c r="L242" i="19"/>
  <c r="L243" i="19"/>
  <c r="L244" i="19"/>
  <c r="L245" i="19"/>
  <c r="L246" i="19"/>
  <c r="L247" i="19"/>
  <c r="L248" i="19"/>
  <c r="L249" i="19"/>
  <c r="L250" i="19"/>
  <c r="L251" i="19"/>
  <c r="L252" i="19"/>
  <c r="L253" i="19"/>
  <c r="L254" i="19"/>
  <c r="L255" i="19"/>
  <c r="L256" i="19"/>
  <c r="L257" i="19"/>
  <c r="L258" i="19"/>
  <c r="L259" i="19"/>
  <c r="L260" i="19"/>
  <c r="L261" i="19"/>
  <c r="L262" i="19"/>
  <c r="L263" i="19"/>
  <c r="L264" i="19"/>
  <c r="L265" i="19"/>
  <c r="L266" i="19"/>
  <c r="L267" i="19"/>
  <c r="L268" i="19"/>
  <c r="L269" i="19"/>
  <c r="L270" i="19"/>
  <c r="L271" i="19"/>
  <c r="L272" i="19"/>
  <c r="L273" i="19"/>
  <c r="L274" i="19"/>
  <c r="L275" i="19"/>
  <c r="L276" i="19"/>
  <c r="L277" i="19"/>
  <c r="L278" i="19"/>
  <c r="L279" i="19"/>
  <c r="L280" i="19"/>
  <c r="L281" i="19"/>
  <c r="L282" i="19"/>
  <c r="L283" i="19"/>
  <c r="L284" i="19"/>
  <c r="L285" i="19"/>
  <c r="L286" i="19"/>
  <c r="L287" i="19"/>
  <c r="L288" i="19"/>
  <c r="L289" i="19"/>
  <c r="L290" i="19"/>
  <c r="L291" i="19"/>
  <c r="L292" i="19"/>
  <c r="L293" i="19"/>
  <c r="L294" i="19"/>
  <c r="L295" i="19"/>
  <c r="L296" i="19"/>
  <c r="L297" i="19"/>
  <c r="L298" i="19"/>
  <c r="L299" i="19"/>
  <c r="L300" i="19"/>
  <c r="L301" i="19"/>
  <c r="L302" i="19"/>
  <c r="L303" i="19"/>
  <c r="L304" i="19"/>
  <c r="L305" i="19"/>
  <c r="L306" i="19"/>
  <c r="L307" i="19"/>
  <c r="L308" i="19"/>
  <c r="L309" i="19"/>
  <c r="L310" i="19"/>
  <c r="L311" i="19"/>
  <c r="L312" i="19"/>
  <c r="L313" i="19"/>
  <c r="L314" i="19"/>
  <c r="L315" i="19"/>
  <c r="L316" i="19"/>
  <c r="L317" i="19"/>
  <c r="L318" i="19"/>
  <c r="L319" i="19"/>
  <c r="L320" i="19"/>
  <c r="L321" i="19"/>
  <c r="L322" i="19"/>
  <c r="L323" i="19"/>
  <c r="L324" i="19"/>
  <c r="L325" i="19"/>
  <c r="L326" i="19"/>
  <c r="L327" i="19"/>
  <c r="L328" i="19"/>
  <c r="L329" i="19"/>
  <c r="L330" i="19"/>
  <c r="L331" i="19"/>
  <c r="L332" i="19"/>
  <c r="L333" i="19"/>
  <c r="L334" i="19"/>
  <c r="L335" i="19"/>
  <c r="L336" i="19"/>
  <c r="L337" i="19"/>
  <c r="L338" i="19"/>
  <c r="L339" i="19"/>
  <c r="L340" i="19"/>
  <c r="L341" i="19"/>
  <c r="L342" i="19"/>
  <c r="L343" i="19"/>
  <c r="L344" i="19"/>
  <c r="L345" i="19"/>
  <c r="L346" i="19"/>
  <c r="L347" i="19"/>
  <c r="L348" i="19"/>
  <c r="L349" i="19"/>
  <c r="L350" i="19"/>
  <c r="L351" i="19"/>
  <c r="L352" i="19"/>
  <c r="L353" i="19"/>
  <c r="L354" i="19"/>
  <c r="L355" i="19"/>
  <c r="L356" i="19"/>
  <c r="L357" i="19"/>
  <c r="L358" i="19"/>
  <c r="L359" i="19"/>
  <c r="L360" i="19"/>
  <c r="L361" i="19"/>
  <c r="L362" i="19"/>
  <c r="L363" i="19"/>
  <c r="L364" i="19"/>
  <c r="L365" i="19"/>
  <c r="L366" i="19"/>
  <c r="L367" i="19"/>
  <c r="L368" i="19"/>
  <c r="L369" i="19"/>
  <c r="L370" i="19"/>
  <c r="L371" i="19"/>
  <c r="L372" i="19"/>
  <c r="L373" i="19"/>
  <c r="L374" i="19"/>
  <c r="L375" i="19"/>
  <c r="L376" i="19"/>
  <c r="L377" i="19"/>
  <c r="L378" i="19"/>
  <c r="L379" i="19"/>
  <c r="L380" i="19"/>
  <c r="L381" i="19"/>
  <c r="L382" i="19"/>
  <c r="L383" i="19"/>
  <c r="L384" i="19"/>
  <c r="L385" i="19"/>
  <c r="L386" i="19"/>
  <c r="L387" i="19"/>
  <c r="L388" i="19"/>
  <c r="L389" i="19"/>
  <c r="L390" i="19"/>
  <c r="L391" i="19"/>
  <c r="L392" i="19"/>
  <c r="L393" i="19"/>
  <c r="L394" i="19"/>
  <c r="L395" i="19"/>
  <c r="L396" i="19"/>
  <c r="L397" i="19"/>
  <c r="L398" i="19"/>
  <c r="L399" i="19"/>
  <c r="L400" i="19"/>
  <c r="L401" i="19"/>
  <c r="L402" i="19"/>
  <c r="L403" i="19"/>
  <c r="L404" i="19"/>
  <c r="L405" i="19"/>
  <c r="L406" i="19"/>
  <c r="L407" i="19"/>
  <c r="L408" i="19"/>
  <c r="L409" i="19"/>
  <c r="L410" i="19"/>
  <c r="L411" i="19"/>
  <c r="L412" i="19"/>
  <c r="L413" i="19"/>
  <c r="L414" i="19"/>
  <c r="L415" i="19"/>
  <c r="L416" i="19"/>
  <c r="L417" i="19"/>
  <c r="L418" i="19"/>
  <c r="L419" i="19"/>
  <c r="L420" i="19"/>
  <c r="L421" i="19"/>
  <c r="L422" i="19"/>
  <c r="L423" i="19"/>
  <c r="L424" i="19"/>
  <c r="L425" i="19"/>
  <c r="L426" i="19"/>
  <c r="L427" i="19"/>
  <c r="L428" i="19"/>
  <c r="L429" i="19"/>
  <c r="L430" i="19"/>
  <c r="L431" i="19"/>
  <c r="L432" i="19"/>
  <c r="L433" i="19"/>
  <c r="L434" i="19"/>
  <c r="L435" i="19"/>
  <c r="L436" i="19"/>
  <c r="L437" i="19"/>
  <c r="L438" i="19"/>
  <c r="L439" i="19"/>
  <c r="L440" i="19"/>
  <c r="L441" i="19"/>
  <c r="L442" i="19"/>
  <c r="L443" i="19"/>
  <c r="L444" i="19"/>
  <c r="L445" i="19"/>
  <c r="L446" i="19"/>
  <c r="L447" i="19"/>
  <c r="L448" i="19"/>
  <c r="L449" i="19"/>
  <c r="L450" i="19"/>
  <c r="L451" i="19"/>
  <c r="L452" i="19"/>
  <c r="L453" i="19"/>
  <c r="L454" i="19"/>
  <c r="L455" i="19"/>
  <c r="L456" i="19"/>
  <c r="L457" i="19"/>
  <c r="L458" i="19"/>
  <c r="L459" i="19"/>
  <c r="L460" i="19"/>
  <c r="L461" i="19"/>
  <c r="L462" i="19"/>
  <c r="L463" i="19"/>
  <c r="L464" i="19"/>
  <c r="L465" i="19"/>
  <c r="L466" i="19"/>
  <c r="L467" i="19"/>
  <c r="L468" i="19"/>
  <c r="L469" i="19"/>
  <c r="L470" i="19"/>
  <c r="L471" i="19"/>
  <c r="L472" i="19"/>
  <c r="L473" i="19"/>
  <c r="L474" i="19"/>
  <c r="L475" i="19"/>
  <c r="L476" i="19"/>
  <c r="L477" i="19"/>
  <c r="L478" i="19"/>
  <c r="L479" i="19"/>
  <c r="L480" i="19"/>
  <c r="L481" i="19"/>
  <c r="L482" i="19"/>
  <c r="L483" i="19"/>
  <c r="L484" i="19"/>
  <c r="L485" i="19"/>
  <c r="L486" i="19"/>
  <c r="L487" i="19"/>
  <c r="L488" i="19"/>
  <c r="L489" i="19"/>
  <c r="L490" i="19"/>
  <c r="L491" i="19"/>
  <c r="L492" i="19"/>
  <c r="L493" i="19"/>
  <c r="L494" i="19"/>
  <c r="L495" i="19"/>
  <c r="L496" i="19"/>
  <c r="L497" i="19"/>
  <c r="L498" i="19"/>
  <c r="L499" i="19"/>
  <c r="L500" i="19"/>
  <c r="L501" i="19"/>
  <c r="L502" i="19"/>
  <c r="L503" i="19"/>
  <c r="L504" i="19"/>
  <c r="L505" i="19"/>
  <c r="L506" i="19"/>
  <c r="L507" i="19"/>
  <c r="L508" i="19"/>
  <c r="L509" i="19"/>
  <c r="L510" i="19"/>
  <c r="L511" i="19"/>
  <c r="L512" i="19"/>
  <c r="L513" i="19"/>
  <c r="L514" i="19"/>
  <c r="L515" i="19"/>
  <c r="L516" i="19"/>
  <c r="L517" i="19"/>
  <c r="L518" i="19"/>
  <c r="L519" i="19"/>
  <c r="L520" i="19"/>
  <c r="L521" i="19"/>
  <c r="L522" i="19"/>
  <c r="L523" i="19"/>
  <c r="L524" i="19"/>
  <c r="L525" i="19"/>
  <c r="L526" i="19"/>
  <c r="L527" i="19"/>
  <c r="L528" i="19"/>
  <c r="L529" i="19"/>
  <c r="L530" i="19"/>
  <c r="L531" i="19"/>
  <c r="L532" i="19"/>
  <c r="L533" i="19"/>
  <c r="L534" i="19"/>
  <c r="L535" i="19"/>
  <c r="L536" i="19"/>
  <c r="L537" i="19"/>
  <c r="L538" i="19"/>
  <c r="L539" i="19"/>
  <c r="L540" i="19"/>
  <c r="L541" i="19"/>
  <c r="L542" i="19"/>
  <c r="L543" i="19"/>
  <c r="L544" i="19"/>
  <c r="L545" i="19"/>
  <c r="L546" i="19"/>
  <c r="L547" i="19"/>
  <c r="L548" i="19"/>
  <c r="L549" i="19"/>
  <c r="L550" i="19"/>
  <c r="L551" i="19"/>
  <c r="L552" i="19"/>
  <c r="L553" i="19"/>
  <c r="L554" i="19"/>
  <c r="L555" i="19"/>
  <c r="L556" i="19"/>
  <c r="L557" i="19"/>
  <c r="L558" i="19"/>
  <c r="L559" i="19"/>
  <c r="L560" i="19"/>
  <c r="L561" i="19"/>
  <c r="L562" i="19"/>
  <c r="L563" i="19"/>
  <c r="L564" i="19"/>
  <c r="L565" i="19"/>
  <c r="L566" i="19"/>
  <c r="L567" i="19"/>
  <c r="L568" i="19"/>
  <c r="L569" i="19"/>
  <c r="L570" i="19"/>
  <c r="L571" i="19"/>
  <c r="L572" i="19"/>
  <c r="L573" i="19"/>
  <c r="L574" i="19"/>
  <c r="L575" i="19"/>
  <c r="L576" i="19"/>
  <c r="L577" i="19"/>
  <c r="L578" i="19"/>
  <c r="L579" i="19"/>
  <c r="L580" i="19"/>
  <c r="L581" i="19"/>
  <c r="L582" i="19"/>
  <c r="L583" i="19"/>
  <c r="L584" i="19"/>
  <c r="L585" i="19"/>
  <c r="L586" i="19"/>
  <c r="L587" i="19"/>
  <c r="L588" i="19"/>
  <c r="L589" i="19"/>
  <c r="L590" i="19"/>
  <c r="L591" i="19"/>
  <c r="L592" i="19"/>
  <c r="L593" i="19"/>
  <c r="L594" i="19"/>
  <c r="L595" i="19"/>
  <c r="L596" i="19"/>
  <c r="L597" i="19"/>
  <c r="L598" i="19"/>
  <c r="L599" i="19"/>
  <c r="L600" i="19"/>
  <c r="L601" i="19"/>
  <c r="L602" i="19"/>
  <c r="L603" i="19"/>
  <c r="L604" i="19"/>
  <c r="L605" i="19"/>
  <c r="L606" i="19"/>
  <c r="L607" i="19"/>
  <c r="L608" i="19"/>
  <c r="L609" i="19"/>
  <c r="L610" i="19"/>
  <c r="L611" i="19"/>
  <c r="L612" i="19"/>
  <c r="L613" i="19"/>
  <c r="L614" i="19"/>
  <c r="L615" i="19"/>
  <c r="L616" i="19"/>
  <c r="L617" i="19"/>
  <c r="L618" i="19"/>
  <c r="L619" i="19"/>
  <c r="L620" i="19"/>
  <c r="L621" i="19"/>
  <c r="L622" i="19"/>
  <c r="L623" i="19"/>
  <c r="L624" i="19"/>
  <c r="L625" i="19"/>
  <c r="L626" i="19"/>
  <c r="L627" i="19"/>
  <c r="L628" i="19"/>
  <c r="L629" i="19"/>
  <c r="L630" i="19"/>
  <c r="L631" i="19"/>
  <c r="L632" i="19"/>
  <c r="L633" i="19"/>
  <c r="L634" i="19"/>
  <c r="L635" i="19"/>
  <c r="L636" i="19"/>
  <c r="L637" i="19"/>
  <c r="L638" i="19"/>
  <c r="L639" i="19"/>
  <c r="L640" i="19"/>
  <c r="L641" i="19"/>
  <c r="L642" i="19"/>
  <c r="L643" i="19"/>
  <c r="L644" i="19"/>
  <c r="L645" i="19"/>
  <c r="L646" i="19"/>
  <c r="L647" i="19"/>
  <c r="L648" i="19"/>
  <c r="L649" i="19"/>
  <c r="L650" i="19"/>
  <c r="L651" i="19"/>
  <c r="L652" i="19"/>
  <c r="L653" i="19"/>
  <c r="L654" i="19"/>
  <c r="L655" i="19"/>
  <c r="L656" i="19"/>
  <c r="L657" i="19"/>
  <c r="L658" i="19"/>
  <c r="L659" i="19"/>
  <c r="L660" i="19"/>
  <c r="L661" i="19"/>
  <c r="L662" i="19"/>
  <c r="L663" i="19"/>
  <c r="L664" i="19"/>
  <c r="L665" i="19"/>
  <c r="L666" i="19"/>
  <c r="L667" i="19"/>
  <c r="L668" i="19"/>
  <c r="L669" i="19"/>
  <c r="L670" i="19"/>
  <c r="L671" i="19"/>
  <c r="L672" i="19"/>
  <c r="L673" i="19"/>
  <c r="L674" i="19"/>
  <c r="L675" i="19"/>
  <c r="L676" i="19"/>
  <c r="L677" i="19"/>
  <c r="L678" i="19"/>
  <c r="L679" i="19"/>
  <c r="L680" i="19"/>
  <c r="L681" i="19"/>
  <c r="L682" i="19"/>
  <c r="L683" i="19"/>
  <c r="L684" i="19"/>
  <c r="L685" i="19"/>
  <c r="L686" i="19"/>
  <c r="L687" i="19"/>
  <c r="L688" i="19"/>
  <c r="L689" i="19"/>
  <c r="L690" i="19"/>
  <c r="L691" i="19"/>
  <c r="L692" i="19"/>
  <c r="L693" i="19"/>
  <c r="L694" i="19"/>
  <c r="L695" i="19"/>
  <c r="L696" i="19"/>
  <c r="L697" i="19"/>
  <c r="L698" i="19"/>
  <c r="L699" i="19"/>
  <c r="L700" i="19"/>
  <c r="L701" i="19"/>
  <c r="L702" i="19"/>
  <c r="L703" i="19"/>
  <c r="L704" i="19"/>
  <c r="L705" i="19"/>
  <c r="L706" i="19"/>
  <c r="L707" i="19"/>
  <c r="L708" i="19"/>
  <c r="L709" i="19"/>
  <c r="L710" i="19"/>
  <c r="L711" i="19"/>
  <c r="L712" i="19"/>
  <c r="L713" i="19"/>
  <c r="L714" i="19"/>
  <c r="L715" i="19"/>
  <c r="L716" i="19"/>
  <c r="L717" i="19"/>
  <c r="L718" i="19"/>
  <c r="L719" i="19"/>
  <c r="L720" i="19"/>
  <c r="L721" i="19"/>
  <c r="L722" i="19"/>
  <c r="L723" i="19"/>
  <c r="L724" i="19"/>
  <c r="L725" i="19"/>
  <c r="L726" i="19"/>
  <c r="L727" i="19"/>
  <c r="L728" i="19"/>
  <c r="L729" i="19"/>
  <c r="L730" i="19"/>
  <c r="L731" i="19"/>
  <c r="L732" i="19"/>
  <c r="L733" i="19"/>
  <c r="L734" i="19"/>
  <c r="L735" i="19"/>
  <c r="L736" i="19"/>
  <c r="L737" i="19"/>
  <c r="L738" i="19"/>
  <c r="L739" i="19"/>
  <c r="L740" i="19"/>
  <c r="L741" i="19"/>
  <c r="L742" i="19"/>
  <c r="L743" i="19"/>
  <c r="L744" i="19"/>
  <c r="L745" i="19"/>
  <c r="L746" i="19"/>
  <c r="L747" i="19"/>
  <c r="L748" i="19"/>
  <c r="L749" i="19"/>
  <c r="L750" i="19"/>
  <c r="L751" i="19"/>
  <c r="L752" i="19"/>
  <c r="L753" i="19"/>
  <c r="L754" i="19"/>
  <c r="L755" i="19"/>
  <c r="L756" i="19"/>
  <c r="L757" i="19"/>
  <c r="L758" i="19"/>
  <c r="L759" i="19"/>
  <c r="L760" i="19"/>
  <c r="L761" i="19"/>
  <c r="L762" i="19"/>
  <c r="L763" i="19"/>
  <c r="L764" i="19"/>
  <c r="L765" i="19"/>
  <c r="L766" i="19"/>
  <c r="L767" i="19"/>
  <c r="L768" i="19"/>
  <c r="L769" i="19"/>
  <c r="L770" i="19"/>
  <c r="L771" i="19"/>
  <c r="L772" i="19"/>
  <c r="L773" i="19"/>
  <c r="L774" i="19"/>
  <c r="L775" i="19"/>
  <c r="L776" i="19"/>
  <c r="L777" i="19"/>
  <c r="L778" i="19"/>
  <c r="L779" i="19"/>
  <c r="L780" i="19"/>
  <c r="L781" i="19"/>
  <c r="L782" i="19"/>
  <c r="L783" i="19"/>
  <c r="L784" i="19"/>
  <c r="L785" i="19"/>
  <c r="L786" i="19"/>
  <c r="L787" i="19"/>
  <c r="L788" i="19"/>
  <c r="L789" i="19"/>
  <c r="L790" i="19"/>
  <c r="L791" i="19"/>
  <c r="L792" i="19"/>
  <c r="L793" i="19"/>
  <c r="L794" i="19"/>
  <c r="L795" i="19"/>
  <c r="L796" i="19"/>
  <c r="L797" i="19"/>
  <c r="L798" i="19"/>
  <c r="L799" i="19"/>
  <c r="L800" i="19"/>
  <c r="L801" i="19"/>
  <c r="L802" i="19"/>
  <c r="L803" i="19"/>
  <c r="L804" i="19"/>
  <c r="L805" i="19"/>
  <c r="L806" i="19"/>
  <c r="L807" i="19"/>
  <c r="L808" i="19"/>
  <c r="L809" i="19"/>
  <c r="L810" i="19"/>
  <c r="L811" i="19"/>
  <c r="L812" i="19"/>
  <c r="L813" i="19"/>
  <c r="L814" i="19"/>
  <c r="L815" i="19"/>
  <c r="L816" i="19"/>
  <c r="L817" i="19"/>
  <c r="L818" i="19"/>
  <c r="L819" i="19"/>
  <c r="L820" i="19"/>
  <c r="L821" i="19"/>
  <c r="L822" i="19"/>
  <c r="L823" i="19"/>
  <c r="L824" i="19"/>
  <c r="L825" i="19"/>
  <c r="L826" i="19"/>
  <c r="L827" i="19"/>
  <c r="L828" i="19"/>
  <c r="L829" i="19"/>
  <c r="L830" i="19"/>
  <c r="L831" i="19"/>
  <c r="L832" i="19"/>
  <c r="L833" i="19"/>
  <c r="L834" i="19"/>
  <c r="L835" i="19"/>
  <c r="L836" i="19"/>
  <c r="L837" i="19"/>
  <c r="L838" i="19"/>
  <c r="L839" i="19"/>
  <c r="L840" i="19"/>
  <c r="L841" i="19"/>
  <c r="L842" i="19"/>
  <c r="L843" i="19"/>
  <c r="L844" i="19"/>
  <c r="L845" i="19"/>
  <c r="L846" i="19"/>
  <c r="L847" i="19"/>
  <c r="L848" i="19"/>
  <c r="L849" i="19"/>
  <c r="L850" i="19"/>
  <c r="L851" i="19"/>
  <c r="L852" i="19"/>
  <c r="L853" i="19"/>
  <c r="L854" i="19"/>
  <c r="L855" i="19"/>
  <c r="L856" i="19"/>
  <c r="L857" i="19"/>
  <c r="L858" i="19"/>
  <c r="L859" i="19"/>
  <c r="L860" i="19"/>
  <c r="L861" i="19"/>
  <c r="L862" i="19"/>
  <c r="L863" i="19"/>
  <c r="L864" i="19"/>
  <c r="L865" i="19"/>
  <c r="L866" i="19"/>
  <c r="L867" i="19"/>
  <c r="L868" i="19"/>
  <c r="L869" i="19"/>
  <c r="L870" i="19"/>
  <c r="L871" i="19"/>
  <c r="L872" i="19"/>
  <c r="L873" i="19"/>
  <c r="L874" i="19"/>
  <c r="L875" i="19"/>
  <c r="L876" i="19"/>
  <c r="L877" i="19"/>
  <c r="L878" i="19"/>
  <c r="L879" i="19"/>
  <c r="L880" i="19"/>
  <c r="L881" i="19"/>
  <c r="L882" i="19"/>
  <c r="L883" i="19"/>
  <c r="L884" i="19"/>
  <c r="L885" i="19"/>
  <c r="L886" i="19"/>
  <c r="L887" i="19"/>
  <c r="L888" i="19"/>
  <c r="L889" i="19"/>
  <c r="L890" i="19"/>
  <c r="L891" i="19"/>
  <c r="L892" i="19"/>
  <c r="L893" i="19"/>
  <c r="L894" i="19"/>
  <c r="L895" i="19"/>
  <c r="L896" i="19"/>
  <c r="L897" i="19"/>
  <c r="L898" i="19"/>
  <c r="L899" i="19"/>
  <c r="L900" i="19"/>
  <c r="L901" i="19"/>
  <c r="L902" i="19"/>
  <c r="L903" i="19"/>
  <c r="L904" i="19"/>
  <c r="L905" i="19"/>
  <c r="L906" i="19"/>
  <c r="L907" i="19"/>
  <c r="L908" i="19"/>
  <c r="L909" i="19"/>
  <c r="L910" i="19"/>
  <c r="L911" i="19"/>
  <c r="L912" i="19"/>
  <c r="L913" i="19"/>
  <c r="L914" i="19"/>
  <c r="L915" i="19"/>
  <c r="L916" i="19"/>
  <c r="L917" i="19"/>
  <c r="L918" i="19"/>
  <c r="L919" i="19"/>
  <c r="L920" i="19"/>
  <c r="L921" i="19"/>
  <c r="L922" i="19"/>
  <c r="L923" i="19"/>
  <c r="L924" i="19"/>
  <c r="L925" i="19"/>
  <c r="L926" i="19"/>
  <c r="L927" i="19"/>
  <c r="L928" i="19"/>
  <c r="L929" i="19"/>
  <c r="L930" i="19"/>
  <c r="L931" i="19"/>
  <c r="L932" i="19"/>
  <c r="L933" i="19"/>
  <c r="L934" i="19"/>
  <c r="L935" i="19"/>
  <c r="L936" i="19"/>
  <c r="L937" i="19"/>
  <c r="L938" i="19"/>
  <c r="L939" i="19"/>
  <c r="L940" i="19"/>
  <c r="L941" i="19"/>
  <c r="L942" i="19"/>
  <c r="L943" i="19"/>
  <c r="L944" i="19"/>
  <c r="L945" i="19"/>
  <c r="L946" i="19"/>
  <c r="L947" i="19"/>
  <c r="L948" i="19"/>
  <c r="L949" i="19"/>
  <c r="L950" i="19"/>
  <c r="L951" i="19"/>
  <c r="L952" i="19"/>
  <c r="L953" i="19"/>
  <c r="L954" i="19"/>
  <c r="L955" i="19"/>
  <c r="L956" i="19"/>
  <c r="L957" i="19"/>
  <c r="L958" i="19"/>
  <c r="L959" i="19"/>
  <c r="L960" i="19"/>
  <c r="L961" i="19"/>
  <c r="L962" i="19"/>
  <c r="L963" i="19"/>
  <c r="L964" i="19"/>
  <c r="L965" i="19"/>
  <c r="L966" i="19"/>
  <c r="L967" i="19"/>
  <c r="L968" i="19"/>
  <c r="L969" i="19"/>
  <c r="L970" i="19"/>
  <c r="L971" i="19"/>
  <c r="L972" i="19"/>
  <c r="L973" i="19"/>
  <c r="L974" i="19"/>
  <c r="L975" i="19"/>
  <c r="L976" i="19"/>
  <c r="L977" i="19"/>
  <c r="L978" i="19"/>
  <c r="L979" i="19"/>
  <c r="L980" i="19"/>
  <c r="L981" i="19"/>
  <c r="L982" i="19"/>
  <c r="L983" i="19"/>
  <c r="L984" i="19"/>
  <c r="L985" i="19"/>
  <c r="L986" i="19"/>
  <c r="L987" i="19"/>
  <c r="L988" i="19"/>
  <c r="L989" i="19"/>
  <c r="L990" i="19"/>
  <c r="L991" i="19"/>
  <c r="L992" i="19"/>
  <c r="L993" i="19"/>
  <c r="L994" i="19"/>
  <c r="L995" i="19"/>
  <c r="L996" i="19"/>
  <c r="L997" i="19"/>
  <c r="L998" i="19"/>
  <c r="L999" i="19"/>
  <c r="L1000" i="19"/>
  <c r="K5" i="19"/>
  <c r="K6" i="19"/>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K245" i="19"/>
  <c r="K246" i="19"/>
  <c r="K247" i="19"/>
  <c r="K248" i="19"/>
  <c r="K249" i="19"/>
  <c r="K250" i="19"/>
  <c r="K251" i="19"/>
  <c r="K252" i="19"/>
  <c r="K253" i="19"/>
  <c r="K254" i="19"/>
  <c r="K255" i="19"/>
  <c r="K256" i="19"/>
  <c r="K257" i="19"/>
  <c r="K258" i="19"/>
  <c r="K259" i="19"/>
  <c r="K260" i="19"/>
  <c r="K261" i="19"/>
  <c r="K262" i="19"/>
  <c r="K263" i="19"/>
  <c r="K264" i="19"/>
  <c r="K265" i="19"/>
  <c r="K266" i="19"/>
  <c r="K267" i="19"/>
  <c r="K268" i="19"/>
  <c r="K269" i="19"/>
  <c r="K270" i="19"/>
  <c r="K271" i="19"/>
  <c r="K272" i="19"/>
  <c r="K273" i="19"/>
  <c r="K274" i="19"/>
  <c r="K275" i="19"/>
  <c r="K276" i="19"/>
  <c r="K277" i="19"/>
  <c r="K278" i="19"/>
  <c r="K279" i="19"/>
  <c r="K280" i="19"/>
  <c r="K281" i="19"/>
  <c r="K282" i="19"/>
  <c r="K283" i="19"/>
  <c r="K284" i="19"/>
  <c r="K285"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K367" i="19"/>
  <c r="K368" i="19"/>
  <c r="K369" i="19"/>
  <c r="K370" i="19"/>
  <c r="K371" i="19"/>
  <c r="K372" i="19"/>
  <c r="K373" i="19"/>
  <c r="K374" i="19"/>
  <c r="K375" i="19"/>
  <c r="K376" i="19"/>
  <c r="K377" i="19"/>
  <c r="K378" i="19"/>
  <c r="K379" i="19"/>
  <c r="K380" i="19"/>
  <c r="K381" i="19"/>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4" i="19"/>
  <c r="K445" i="19"/>
  <c r="K446" i="19"/>
  <c r="K447" i="19"/>
  <c r="K448" i="19"/>
  <c r="K449" i="19"/>
  <c r="K450" i="19"/>
  <c r="K451" i="19"/>
  <c r="K452" i="19"/>
  <c r="K453" i="19"/>
  <c r="K454" i="19"/>
  <c r="K455" i="19"/>
  <c r="K456" i="19"/>
  <c r="K457" i="19"/>
  <c r="K458" i="19"/>
  <c r="K459" i="19"/>
  <c r="K460" i="19"/>
  <c r="K461"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0" i="19"/>
  <c r="K491" i="19"/>
  <c r="K492" i="19"/>
  <c r="K493" i="19"/>
  <c r="K494" i="19"/>
  <c r="K495" i="19"/>
  <c r="K496" i="19"/>
  <c r="K497" i="19"/>
  <c r="K498" i="19"/>
  <c r="K499" i="19"/>
  <c r="K500" i="19"/>
  <c r="K501" i="19"/>
  <c r="K502" i="19"/>
  <c r="K503" i="19"/>
  <c r="K504" i="19"/>
  <c r="K505" i="19"/>
  <c r="K506" i="19"/>
  <c r="K507" i="19"/>
  <c r="K508" i="19"/>
  <c r="K509" i="19"/>
  <c r="K510" i="19"/>
  <c r="K511" i="19"/>
  <c r="K512" i="19"/>
  <c r="K513" i="19"/>
  <c r="K514" i="19"/>
  <c r="K515" i="19"/>
  <c r="K516" i="19"/>
  <c r="K517" i="19"/>
  <c r="K518" i="19"/>
  <c r="K519" i="19"/>
  <c r="K520" i="19"/>
  <c r="K521" i="19"/>
  <c r="K522" i="19"/>
  <c r="K523" i="19"/>
  <c r="K524" i="19"/>
  <c r="K525" i="19"/>
  <c r="K526" i="19"/>
  <c r="K527" i="19"/>
  <c r="K528" i="19"/>
  <c r="K529" i="19"/>
  <c r="K530" i="19"/>
  <c r="K531" i="19"/>
  <c r="K532" i="19"/>
  <c r="K533" i="19"/>
  <c r="K534" i="19"/>
  <c r="K535" i="19"/>
  <c r="K536" i="19"/>
  <c r="K537" i="19"/>
  <c r="K538" i="19"/>
  <c r="K539" i="19"/>
  <c r="K540" i="19"/>
  <c r="K541" i="19"/>
  <c r="K542" i="19"/>
  <c r="K543" i="19"/>
  <c r="K544" i="19"/>
  <c r="K545" i="19"/>
  <c r="K546" i="19"/>
  <c r="K547" i="19"/>
  <c r="K548" i="19"/>
  <c r="K549" i="19"/>
  <c r="K550" i="19"/>
  <c r="K551" i="19"/>
  <c r="K552" i="19"/>
  <c r="K553" i="19"/>
  <c r="K554" i="19"/>
  <c r="K555" i="19"/>
  <c r="K556" i="19"/>
  <c r="K557" i="19"/>
  <c r="K558" i="19"/>
  <c r="K559" i="19"/>
  <c r="K560" i="19"/>
  <c r="K561" i="19"/>
  <c r="K562" i="19"/>
  <c r="K563" i="19"/>
  <c r="K564" i="19"/>
  <c r="K565" i="19"/>
  <c r="K566" i="19"/>
  <c r="K567" i="19"/>
  <c r="K568" i="19"/>
  <c r="K569" i="19"/>
  <c r="K570" i="19"/>
  <c r="K571" i="19"/>
  <c r="K572" i="19"/>
  <c r="K573" i="19"/>
  <c r="K574" i="19"/>
  <c r="K575" i="19"/>
  <c r="K576" i="19"/>
  <c r="K577" i="19"/>
  <c r="K578" i="19"/>
  <c r="K579" i="19"/>
  <c r="K580" i="19"/>
  <c r="K581" i="19"/>
  <c r="K582" i="19"/>
  <c r="K583" i="19"/>
  <c r="K584" i="19"/>
  <c r="K585" i="19"/>
  <c r="K586" i="19"/>
  <c r="K587" i="19"/>
  <c r="K588" i="19"/>
  <c r="K589" i="19"/>
  <c r="K590" i="19"/>
  <c r="K591" i="19"/>
  <c r="K592" i="19"/>
  <c r="K593" i="19"/>
  <c r="K594" i="19"/>
  <c r="K595" i="19"/>
  <c r="K596" i="19"/>
  <c r="K597" i="19"/>
  <c r="K598" i="19"/>
  <c r="K599" i="19"/>
  <c r="K600" i="19"/>
  <c r="K601" i="19"/>
  <c r="K602" i="19"/>
  <c r="K603" i="19"/>
  <c r="K604" i="19"/>
  <c r="K605" i="19"/>
  <c r="K606" i="19"/>
  <c r="K607" i="19"/>
  <c r="K608" i="19"/>
  <c r="K609" i="19"/>
  <c r="K610" i="19"/>
  <c r="K611" i="19"/>
  <c r="K612" i="19"/>
  <c r="K613" i="19"/>
  <c r="K614" i="19"/>
  <c r="K615" i="19"/>
  <c r="K616" i="19"/>
  <c r="K617" i="19"/>
  <c r="K618" i="19"/>
  <c r="K619" i="19"/>
  <c r="K620" i="19"/>
  <c r="K621" i="19"/>
  <c r="K622" i="19"/>
  <c r="K623" i="19"/>
  <c r="K624" i="19"/>
  <c r="K625" i="19"/>
  <c r="K626" i="19"/>
  <c r="K627" i="19"/>
  <c r="K628" i="19"/>
  <c r="K629" i="19"/>
  <c r="K630" i="19"/>
  <c r="K631" i="19"/>
  <c r="K632" i="19"/>
  <c r="K633" i="19"/>
  <c r="K634" i="19"/>
  <c r="K635" i="19"/>
  <c r="K636" i="19"/>
  <c r="K637" i="19"/>
  <c r="K638" i="19"/>
  <c r="K639" i="19"/>
  <c r="K640" i="19"/>
  <c r="K641" i="19"/>
  <c r="K642" i="19"/>
  <c r="K643" i="19"/>
  <c r="K644" i="19"/>
  <c r="K645" i="19"/>
  <c r="K646" i="19"/>
  <c r="K647" i="19"/>
  <c r="K648" i="19"/>
  <c r="K649" i="19"/>
  <c r="K650" i="19"/>
  <c r="K651" i="19"/>
  <c r="K652" i="19"/>
  <c r="K653" i="19"/>
  <c r="K654" i="19"/>
  <c r="K655" i="19"/>
  <c r="K656" i="19"/>
  <c r="K657" i="19"/>
  <c r="K658" i="19"/>
  <c r="K659" i="19"/>
  <c r="K660" i="19"/>
  <c r="K661" i="19"/>
  <c r="K662" i="19"/>
  <c r="K663" i="19"/>
  <c r="K664" i="19"/>
  <c r="K665" i="19"/>
  <c r="K666" i="19"/>
  <c r="K667" i="19"/>
  <c r="K668" i="19"/>
  <c r="K669" i="19"/>
  <c r="K670" i="19"/>
  <c r="K671" i="19"/>
  <c r="K672" i="19"/>
  <c r="K673" i="19"/>
  <c r="K674" i="19"/>
  <c r="K675" i="19"/>
  <c r="K676" i="19"/>
  <c r="K677" i="19"/>
  <c r="K678" i="19"/>
  <c r="K679" i="19"/>
  <c r="K680" i="19"/>
  <c r="K681" i="19"/>
  <c r="K682" i="19"/>
  <c r="K683" i="19"/>
  <c r="K684" i="19"/>
  <c r="K685" i="19"/>
  <c r="K686" i="19"/>
  <c r="K687" i="19"/>
  <c r="K688" i="19"/>
  <c r="K689" i="19"/>
  <c r="K690" i="19"/>
  <c r="K691" i="19"/>
  <c r="K692" i="19"/>
  <c r="K693" i="19"/>
  <c r="K694" i="19"/>
  <c r="K695" i="19"/>
  <c r="K696" i="19"/>
  <c r="K697" i="19"/>
  <c r="K698" i="19"/>
  <c r="K699" i="19"/>
  <c r="K700" i="19"/>
  <c r="K701" i="19"/>
  <c r="K702" i="19"/>
  <c r="K703" i="19"/>
  <c r="K704" i="19"/>
  <c r="K705" i="19"/>
  <c r="K706" i="19"/>
  <c r="K707" i="19"/>
  <c r="K708" i="19"/>
  <c r="K709" i="19"/>
  <c r="K710" i="19"/>
  <c r="K711" i="19"/>
  <c r="K712" i="19"/>
  <c r="K713" i="19"/>
  <c r="K714" i="19"/>
  <c r="K715" i="19"/>
  <c r="K716" i="19"/>
  <c r="K717" i="19"/>
  <c r="K718" i="19"/>
  <c r="K719" i="19"/>
  <c r="K720" i="19"/>
  <c r="K721" i="19"/>
  <c r="K722" i="19"/>
  <c r="K723" i="19"/>
  <c r="K724" i="19"/>
  <c r="K725" i="19"/>
  <c r="K726" i="19"/>
  <c r="K727" i="19"/>
  <c r="K728" i="19"/>
  <c r="K729" i="19"/>
  <c r="K730" i="19"/>
  <c r="K731" i="19"/>
  <c r="K732" i="19"/>
  <c r="K733" i="19"/>
  <c r="K734" i="19"/>
  <c r="K735" i="19"/>
  <c r="K736" i="19"/>
  <c r="K737" i="19"/>
  <c r="K738" i="19"/>
  <c r="K739" i="19"/>
  <c r="K740" i="19"/>
  <c r="K741" i="19"/>
  <c r="K742" i="19"/>
  <c r="K743" i="19"/>
  <c r="K744" i="19"/>
  <c r="K745" i="19"/>
  <c r="K746" i="19"/>
  <c r="K747" i="19"/>
  <c r="K748" i="19"/>
  <c r="K749" i="19"/>
  <c r="K750" i="19"/>
  <c r="K751" i="19"/>
  <c r="K752" i="19"/>
  <c r="K753" i="19"/>
  <c r="K754" i="19"/>
  <c r="K755" i="19"/>
  <c r="K756" i="19"/>
  <c r="K757" i="19"/>
  <c r="K758" i="19"/>
  <c r="K759" i="19"/>
  <c r="K760" i="19"/>
  <c r="K761" i="19"/>
  <c r="K762" i="19"/>
  <c r="K763" i="19"/>
  <c r="K764" i="19"/>
  <c r="K765" i="19"/>
  <c r="K766" i="19"/>
  <c r="K767" i="19"/>
  <c r="K768" i="19"/>
  <c r="K769" i="19"/>
  <c r="K770" i="19"/>
  <c r="K771" i="19"/>
  <c r="K772" i="19"/>
  <c r="K773" i="19"/>
  <c r="K774" i="19"/>
  <c r="K775" i="19"/>
  <c r="K776" i="19"/>
  <c r="K777" i="19"/>
  <c r="K778" i="19"/>
  <c r="K779" i="19"/>
  <c r="K780" i="19"/>
  <c r="K781" i="19"/>
  <c r="K782" i="19"/>
  <c r="K783" i="19"/>
  <c r="K784" i="19"/>
  <c r="K785" i="19"/>
  <c r="K786" i="19"/>
  <c r="K787" i="19"/>
  <c r="K788" i="19"/>
  <c r="K789" i="19"/>
  <c r="K790" i="19"/>
  <c r="K791" i="19"/>
  <c r="K792" i="19"/>
  <c r="K793" i="19"/>
  <c r="K794" i="19"/>
  <c r="K795" i="19"/>
  <c r="K796" i="19"/>
  <c r="K797" i="19"/>
  <c r="K798" i="19"/>
  <c r="K799" i="19"/>
  <c r="K800" i="19"/>
  <c r="K801" i="19"/>
  <c r="K802" i="19"/>
  <c r="K803" i="19"/>
  <c r="K804" i="19"/>
  <c r="K805" i="19"/>
  <c r="K806" i="19"/>
  <c r="K807" i="19"/>
  <c r="K808" i="19"/>
  <c r="K809" i="19"/>
  <c r="K810" i="19"/>
  <c r="K811" i="19"/>
  <c r="K812" i="19"/>
  <c r="K813" i="19"/>
  <c r="K814" i="19"/>
  <c r="K815" i="19"/>
  <c r="K816" i="19"/>
  <c r="K817" i="19"/>
  <c r="K818" i="19"/>
  <c r="K819" i="19"/>
  <c r="K820" i="19"/>
  <c r="K821" i="19"/>
  <c r="K822" i="19"/>
  <c r="K823" i="19"/>
  <c r="K824" i="19"/>
  <c r="K825" i="19"/>
  <c r="K826" i="19"/>
  <c r="K827" i="19"/>
  <c r="K828" i="19"/>
  <c r="K829" i="19"/>
  <c r="K830" i="19"/>
  <c r="K831" i="19"/>
  <c r="K832" i="19"/>
  <c r="K833" i="19"/>
  <c r="K834" i="19"/>
  <c r="K835" i="19"/>
  <c r="K836" i="19"/>
  <c r="K837" i="19"/>
  <c r="K838" i="19"/>
  <c r="K839" i="19"/>
  <c r="K840" i="19"/>
  <c r="K841" i="19"/>
  <c r="K842" i="19"/>
  <c r="K843" i="19"/>
  <c r="K844" i="19"/>
  <c r="K845" i="19"/>
  <c r="K846" i="19"/>
  <c r="K847" i="19"/>
  <c r="K848" i="19"/>
  <c r="K849" i="19"/>
  <c r="K850" i="19"/>
  <c r="K851" i="19"/>
  <c r="K852" i="19"/>
  <c r="K853" i="19"/>
  <c r="K854" i="19"/>
  <c r="K855" i="19"/>
  <c r="K856" i="19"/>
  <c r="K857" i="19"/>
  <c r="K858" i="19"/>
  <c r="K859" i="19"/>
  <c r="K860" i="19"/>
  <c r="K861" i="19"/>
  <c r="K862" i="19"/>
  <c r="K863" i="19"/>
  <c r="K864" i="19"/>
  <c r="K865" i="19"/>
  <c r="K866" i="19"/>
  <c r="K867" i="19"/>
  <c r="K868" i="19"/>
  <c r="K869" i="19"/>
  <c r="K870" i="19"/>
  <c r="K871" i="19"/>
  <c r="K872" i="19"/>
  <c r="K873" i="19"/>
  <c r="K874" i="19"/>
  <c r="K875" i="19"/>
  <c r="K876" i="19"/>
  <c r="K877" i="19"/>
  <c r="K878" i="19"/>
  <c r="K879" i="19"/>
  <c r="K880" i="19"/>
  <c r="K881" i="19"/>
  <c r="K882" i="19"/>
  <c r="K883" i="19"/>
  <c r="K884" i="19"/>
  <c r="K885" i="19"/>
  <c r="K886" i="19"/>
  <c r="K887" i="19"/>
  <c r="K888" i="19"/>
  <c r="K889" i="19"/>
  <c r="K890" i="19"/>
  <c r="K891" i="19"/>
  <c r="K892" i="19"/>
  <c r="K893" i="19"/>
  <c r="K894" i="19"/>
  <c r="K895" i="19"/>
  <c r="K896" i="19"/>
  <c r="K897" i="19"/>
  <c r="K898" i="19"/>
  <c r="K899" i="19"/>
  <c r="K900" i="19"/>
  <c r="K901" i="19"/>
  <c r="K902" i="19"/>
  <c r="K903" i="19"/>
  <c r="K904" i="19"/>
  <c r="K905" i="19"/>
  <c r="K906" i="19"/>
  <c r="K907" i="19"/>
  <c r="K908" i="19"/>
  <c r="K909" i="19"/>
  <c r="K910" i="19"/>
  <c r="K911" i="19"/>
  <c r="K912" i="19"/>
  <c r="K913" i="19"/>
  <c r="K914" i="19"/>
  <c r="K915" i="19"/>
  <c r="K916" i="19"/>
  <c r="K917" i="19"/>
  <c r="K918" i="19"/>
  <c r="K919" i="19"/>
  <c r="K920" i="19"/>
  <c r="K921" i="19"/>
  <c r="K922" i="19"/>
  <c r="K923" i="19"/>
  <c r="K924" i="19"/>
  <c r="K925" i="19"/>
  <c r="K926" i="19"/>
  <c r="K927" i="19"/>
  <c r="K928" i="19"/>
  <c r="K929" i="19"/>
  <c r="K930" i="19"/>
  <c r="K931" i="19"/>
  <c r="K932" i="19"/>
  <c r="K933" i="19"/>
  <c r="K934" i="19"/>
  <c r="K935" i="19"/>
  <c r="K936" i="19"/>
  <c r="K937" i="19"/>
  <c r="K938" i="19"/>
  <c r="K939" i="19"/>
  <c r="K940" i="19"/>
  <c r="K941" i="19"/>
  <c r="K942" i="19"/>
  <c r="K943" i="19"/>
  <c r="K944" i="19"/>
  <c r="K945" i="19"/>
  <c r="K946" i="19"/>
  <c r="K947" i="19"/>
  <c r="K948" i="19"/>
  <c r="K949" i="19"/>
  <c r="K950" i="19"/>
  <c r="K951" i="19"/>
  <c r="K952" i="19"/>
  <c r="K953" i="19"/>
  <c r="K954" i="19"/>
  <c r="K955" i="19"/>
  <c r="K956" i="19"/>
  <c r="K957" i="19"/>
  <c r="K958" i="19"/>
  <c r="K959" i="19"/>
  <c r="K960" i="19"/>
  <c r="K961" i="19"/>
  <c r="K962" i="19"/>
  <c r="K963" i="19"/>
  <c r="K964" i="19"/>
  <c r="K965" i="19"/>
  <c r="K966" i="19"/>
  <c r="K967" i="19"/>
  <c r="K968" i="19"/>
  <c r="K969" i="19"/>
  <c r="K970" i="19"/>
  <c r="K971" i="19"/>
  <c r="K972" i="19"/>
  <c r="K973" i="19"/>
  <c r="K974" i="19"/>
  <c r="K975" i="19"/>
  <c r="K976" i="19"/>
  <c r="K977" i="19"/>
  <c r="K978" i="19"/>
  <c r="K979" i="19"/>
  <c r="K980" i="19"/>
  <c r="K981" i="19"/>
  <c r="K982" i="19"/>
  <c r="K983" i="19"/>
  <c r="K984" i="19"/>
  <c r="K985" i="19"/>
  <c r="K986" i="19"/>
  <c r="K987" i="19"/>
  <c r="K988" i="19"/>
  <c r="K989" i="19"/>
  <c r="K990" i="19"/>
  <c r="K991" i="19"/>
  <c r="K992" i="19"/>
  <c r="K993" i="19"/>
  <c r="K994" i="19"/>
  <c r="K995" i="19"/>
  <c r="K996" i="19"/>
  <c r="K997" i="19"/>
  <c r="K998" i="19"/>
  <c r="K999" i="19"/>
  <c r="K1000" i="19"/>
  <c r="J5" i="19"/>
  <c r="L5" i="19" s="1"/>
  <c r="J6" i="19"/>
  <c r="L6" i="19" s="1"/>
  <c r="J7" i="19"/>
  <c r="L7" i="19" s="1"/>
  <c r="J8" i="19"/>
  <c r="L8" i="19" s="1"/>
  <c r="J9" i="19"/>
  <c r="L9" i="19" s="1"/>
  <c r="J10" i="19"/>
  <c r="L10" i="19" s="1"/>
  <c r="J11" i="19"/>
  <c r="L11" i="19" s="1"/>
  <c r="I35" i="12" s="1"/>
  <c r="J35" i="12" s="1"/>
  <c r="J12" i="19"/>
  <c r="L12" i="19" s="1"/>
  <c r="J13" i="19"/>
  <c r="L13" i="19" s="1"/>
  <c r="J14" i="19"/>
  <c r="L14" i="19" s="1"/>
  <c r="J15" i="19"/>
  <c r="L15" i="19" s="1"/>
  <c r="J16" i="19"/>
  <c r="L16" i="19" s="1"/>
  <c r="J17" i="19"/>
  <c r="L17" i="19" s="1"/>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1" i="19"/>
  <c r="J252" i="19"/>
  <c r="J253" i="19"/>
  <c r="J254" i="19"/>
  <c r="J255" i="19"/>
  <c r="J256" i="19"/>
  <c r="J257" i="19"/>
  <c r="J258" i="19"/>
  <c r="J259" i="19"/>
  <c r="J260" i="19"/>
  <c r="J261" i="19"/>
  <c r="J262" i="19"/>
  <c r="J263" i="19"/>
  <c r="J264" i="19"/>
  <c r="J265" i="19"/>
  <c r="J266" i="19"/>
  <c r="J267" i="19"/>
  <c r="J268" i="19"/>
  <c r="J269" i="19"/>
  <c r="J270" i="19"/>
  <c r="J271" i="19"/>
  <c r="J272" i="19"/>
  <c r="J273" i="19"/>
  <c r="J274" i="19"/>
  <c r="J275" i="19"/>
  <c r="J276" i="19"/>
  <c r="J277" i="19"/>
  <c r="J278" i="19"/>
  <c r="J279" i="19"/>
  <c r="J280" i="19"/>
  <c r="J281" i="19"/>
  <c r="J282" i="19"/>
  <c r="J283" i="19"/>
  <c r="J284" i="19"/>
  <c r="J285" i="19"/>
  <c r="J286" i="19"/>
  <c r="J287" i="19"/>
  <c r="J288" i="19"/>
  <c r="J289" i="19"/>
  <c r="J290" i="19"/>
  <c r="J291" i="19"/>
  <c r="J292" i="19"/>
  <c r="J293" i="19"/>
  <c r="J294" i="19"/>
  <c r="J295" i="19"/>
  <c r="J296" i="19"/>
  <c r="J297" i="19"/>
  <c r="J298" i="19"/>
  <c r="J299" i="19"/>
  <c r="J300" i="19"/>
  <c r="J301" i="19"/>
  <c r="J302" i="19"/>
  <c r="J303" i="19"/>
  <c r="J304" i="19"/>
  <c r="J305" i="19"/>
  <c r="J306" i="19"/>
  <c r="J307" i="19"/>
  <c r="J308" i="19"/>
  <c r="J309" i="19"/>
  <c r="J310" i="19"/>
  <c r="J311" i="19"/>
  <c r="J312" i="19"/>
  <c r="J313" i="19"/>
  <c r="J314" i="19"/>
  <c r="J315" i="19"/>
  <c r="J316" i="19"/>
  <c r="J317" i="19"/>
  <c r="J318" i="19"/>
  <c r="J319" i="19"/>
  <c r="J320" i="19"/>
  <c r="J321" i="19"/>
  <c r="J322" i="19"/>
  <c r="J323" i="19"/>
  <c r="J324" i="19"/>
  <c r="J325" i="19"/>
  <c r="J326" i="19"/>
  <c r="J327" i="19"/>
  <c r="J328" i="19"/>
  <c r="J329" i="19"/>
  <c r="J330" i="19"/>
  <c r="J331" i="19"/>
  <c r="J332" i="19"/>
  <c r="J333" i="19"/>
  <c r="J334" i="19"/>
  <c r="J335" i="19"/>
  <c r="J336" i="19"/>
  <c r="J337" i="19"/>
  <c r="J338" i="19"/>
  <c r="J339" i="19"/>
  <c r="J340" i="19"/>
  <c r="J341" i="19"/>
  <c r="J342" i="19"/>
  <c r="J343" i="19"/>
  <c r="J344" i="19"/>
  <c r="J345" i="19"/>
  <c r="J346" i="19"/>
  <c r="J347" i="19"/>
  <c r="J348" i="19"/>
  <c r="J349" i="19"/>
  <c r="J350" i="19"/>
  <c r="J351" i="19"/>
  <c r="J352" i="19"/>
  <c r="J353" i="19"/>
  <c r="J354" i="19"/>
  <c r="J355" i="19"/>
  <c r="J356" i="19"/>
  <c r="J357" i="19"/>
  <c r="J358" i="19"/>
  <c r="J359" i="19"/>
  <c r="J360" i="19"/>
  <c r="J361" i="19"/>
  <c r="J362" i="19"/>
  <c r="J363" i="19"/>
  <c r="J364" i="19"/>
  <c r="J365" i="19"/>
  <c r="J366" i="19"/>
  <c r="J367" i="19"/>
  <c r="J368" i="19"/>
  <c r="J369" i="19"/>
  <c r="J370" i="19"/>
  <c r="J371" i="19"/>
  <c r="J372" i="19"/>
  <c r="J373" i="19"/>
  <c r="J374" i="19"/>
  <c r="J375" i="19"/>
  <c r="J376" i="19"/>
  <c r="J377" i="19"/>
  <c r="J378" i="19"/>
  <c r="J379" i="19"/>
  <c r="J380" i="19"/>
  <c r="J381"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J431" i="19"/>
  <c r="J432" i="19"/>
  <c r="J433" i="19"/>
  <c r="J434" i="19"/>
  <c r="J435" i="19"/>
  <c r="J436" i="19"/>
  <c r="J437" i="19"/>
  <c r="J438" i="19"/>
  <c r="J439" i="19"/>
  <c r="J440" i="19"/>
  <c r="J441" i="19"/>
  <c r="J442" i="19"/>
  <c r="J443" i="19"/>
  <c r="J444" i="19"/>
  <c r="J445" i="19"/>
  <c r="J446" i="19"/>
  <c r="J447" i="19"/>
  <c r="J448" i="19"/>
  <c r="J449" i="19"/>
  <c r="J450" i="19"/>
  <c r="J451" i="19"/>
  <c r="J452" i="19"/>
  <c r="J453" i="19"/>
  <c r="J454" i="19"/>
  <c r="J455" i="19"/>
  <c r="J456" i="19"/>
  <c r="J457" i="19"/>
  <c r="J458" i="19"/>
  <c r="J459" i="19"/>
  <c r="J460" i="19"/>
  <c r="J461" i="19"/>
  <c r="J462" i="19"/>
  <c r="J463" i="19"/>
  <c r="J464" i="19"/>
  <c r="J465" i="19"/>
  <c r="J466" i="19"/>
  <c r="J467" i="19"/>
  <c r="J468" i="19"/>
  <c r="J469" i="19"/>
  <c r="J470" i="19"/>
  <c r="J471" i="19"/>
  <c r="J472" i="19"/>
  <c r="J473" i="19"/>
  <c r="J474" i="19"/>
  <c r="J475" i="19"/>
  <c r="J476" i="19"/>
  <c r="J477" i="19"/>
  <c r="J478" i="19"/>
  <c r="J479" i="19"/>
  <c r="J480" i="19"/>
  <c r="J481" i="19"/>
  <c r="J482" i="19"/>
  <c r="J483" i="19"/>
  <c r="J484" i="19"/>
  <c r="J485" i="19"/>
  <c r="J486" i="19"/>
  <c r="J487" i="19"/>
  <c r="J488" i="19"/>
  <c r="J489" i="19"/>
  <c r="J490" i="19"/>
  <c r="J491" i="19"/>
  <c r="J492" i="19"/>
  <c r="J493" i="19"/>
  <c r="J494" i="19"/>
  <c r="J495" i="19"/>
  <c r="J496" i="19"/>
  <c r="J497" i="19"/>
  <c r="J498" i="19"/>
  <c r="J499" i="19"/>
  <c r="J500" i="19"/>
  <c r="J501" i="19"/>
  <c r="J502" i="19"/>
  <c r="J503" i="19"/>
  <c r="J504" i="19"/>
  <c r="J505" i="19"/>
  <c r="J506" i="19"/>
  <c r="J507" i="19"/>
  <c r="J508" i="19"/>
  <c r="J509" i="19"/>
  <c r="J510" i="19"/>
  <c r="J511" i="19"/>
  <c r="J512" i="19"/>
  <c r="J513" i="19"/>
  <c r="J514" i="19"/>
  <c r="J515" i="19"/>
  <c r="J516" i="19"/>
  <c r="J517" i="19"/>
  <c r="J518" i="19"/>
  <c r="J519" i="19"/>
  <c r="J520" i="19"/>
  <c r="J521" i="19"/>
  <c r="J522" i="19"/>
  <c r="J523" i="19"/>
  <c r="J524" i="19"/>
  <c r="J525" i="19"/>
  <c r="J526" i="19"/>
  <c r="J527" i="19"/>
  <c r="J528" i="19"/>
  <c r="J529" i="19"/>
  <c r="J530" i="19"/>
  <c r="J531" i="19"/>
  <c r="J532" i="19"/>
  <c r="J533" i="19"/>
  <c r="J534" i="19"/>
  <c r="J535" i="19"/>
  <c r="J536" i="19"/>
  <c r="J537" i="19"/>
  <c r="J538" i="19"/>
  <c r="J539" i="19"/>
  <c r="J540" i="19"/>
  <c r="J541" i="19"/>
  <c r="J542" i="19"/>
  <c r="J543" i="19"/>
  <c r="J544" i="19"/>
  <c r="J545" i="19"/>
  <c r="J546" i="19"/>
  <c r="J547" i="19"/>
  <c r="J548" i="19"/>
  <c r="J549" i="19"/>
  <c r="J550" i="19"/>
  <c r="J551" i="19"/>
  <c r="J552" i="19"/>
  <c r="J553" i="19"/>
  <c r="J554" i="19"/>
  <c r="J555" i="19"/>
  <c r="J556" i="19"/>
  <c r="J557" i="19"/>
  <c r="J558" i="19"/>
  <c r="J559" i="19"/>
  <c r="J560" i="19"/>
  <c r="J561" i="19"/>
  <c r="J562" i="19"/>
  <c r="J563" i="19"/>
  <c r="J564" i="19"/>
  <c r="J565" i="19"/>
  <c r="J566" i="19"/>
  <c r="J567" i="19"/>
  <c r="J568" i="19"/>
  <c r="J569" i="19"/>
  <c r="J570" i="19"/>
  <c r="J571" i="19"/>
  <c r="J572" i="19"/>
  <c r="J573" i="19"/>
  <c r="J574" i="19"/>
  <c r="J575" i="19"/>
  <c r="J576" i="19"/>
  <c r="J577" i="19"/>
  <c r="J578" i="19"/>
  <c r="J579" i="19"/>
  <c r="J580" i="19"/>
  <c r="J581" i="19"/>
  <c r="J582" i="19"/>
  <c r="J583" i="19"/>
  <c r="J584" i="19"/>
  <c r="J585" i="19"/>
  <c r="J586" i="19"/>
  <c r="J587" i="19"/>
  <c r="J588" i="19"/>
  <c r="J589" i="19"/>
  <c r="J590" i="19"/>
  <c r="J591" i="19"/>
  <c r="J592" i="19"/>
  <c r="J593" i="19"/>
  <c r="J594" i="19"/>
  <c r="J595" i="19"/>
  <c r="J596" i="19"/>
  <c r="J597" i="19"/>
  <c r="J598" i="19"/>
  <c r="J599" i="19"/>
  <c r="J600" i="19"/>
  <c r="J601" i="19"/>
  <c r="J602" i="19"/>
  <c r="J603" i="19"/>
  <c r="J604" i="19"/>
  <c r="J605" i="19"/>
  <c r="J606" i="19"/>
  <c r="J607" i="19"/>
  <c r="J608" i="19"/>
  <c r="J609" i="19"/>
  <c r="J610" i="19"/>
  <c r="J611" i="19"/>
  <c r="J612" i="19"/>
  <c r="J613" i="19"/>
  <c r="J614" i="19"/>
  <c r="J615" i="19"/>
  <c r="J616" i="19"/>
  <c r="J617" i="19"/>
  <c r="J618" i="19"/>
  <c r="J619" i="19"/>
  <c r="J620" i="19"/>
  <c r="J621" i="19"/>
  <c r="J622" i="19"/>
  <c r="J623" i="19"/>
  <c r="J624" i="19"/>
  <c r="J625" i="19"/>
  <c r="J626" i="19"/>
  <c r="J627" i="19"/>
  <c r="J628" i="19"/>
  <c r="J629" i="19"/>
  <c r="J630" i="19"/>
  <c r="J631" i="19"/>
  <c r="J632" i="19"/>
  <c r="J633" i="19"/>
  <c r="J634" i="19"/>
  <c r="J635" i="19"/>
  <c r="J636" i="19"/>
  <c r="J637" i="19"/>
  <c r="J638" i="19"/>
  <c r="J639" i="19"/>
  <c r="J640" i="19"/>
  <c r="J641" i="19"/>
  <c r="J642" i="19"/>
  <c r="J643" i="19"/>
  <c r="J644" i="19"/>
  <c r="J645" i="19"/>
  <c r="J646" i="19"/>
  <c r="J647" i="19"/>
  <c r="J648" i="19"/>
  <c r="J649" i="19"/>
  <c r="J650" i="19"/>
  <c r="J651" i="19"/>
  <c r="J652" i="19"/>
  <c r="J653" i="19"/>
  <c r="J654" i="19"/>
  <c r="J655" i="19"/>
  <c r="J656" i="19"/>
  <c r="J657" i="19"/>
  <c r="J658" i="19"/>
  <c r="J659" i="19"/>
  <c r="J660" i="19"/>
  <c r="J661" i="19"/>
  <c r="J662" i="19"/>
  <c r="J663" i="19"/>
  <c r="J664" i="19"/>
  <c r="J665" i="19"/>
  <c r="J666" i="19"/>
  <c r="J667" i="19"/>
  <c r="J668" i="19"/>
  <c r="J669" i="19"/>
  <c r="J670" i="19"/>
  <c r="J671" i="19"/>
  <c r="J672" i="19"/>
  <c r="J673" i="19"/>
  <c r="J674" i="19"/>
  <c r="J675" i="19"/>
  <c r="J676" i="19"/>
  <c r="J677" i="19"/>
  <c r="J678" i="19"/>
  <c r="J679" i="19"/>
  <c r="J680" i="19"/>
  <c r="J681" i="19"/>
  <c r="J682" i="19"/>
  <c r="J683" i="19"/>
  <c r="J684" i="19"/>
  <c r="J685" i="19"/>
  <c r="J686" i="19"/>
  <c r="J687" i="19"/>
  <c r="J688" i="19"/>
  <c r="J689" i="19"/>
  <c r="J690" i="19"/>
  <c r="J691" i="19"/>
  <c r="J692" i="19"/>
  <c r="J693" i="19"/>
  <c r="J694" i="19"/>
  <c r="J695" i="19"/>
  <c r="J696" i="19"/>
  <c r="J697" i="19"/>
  <c r="J698" i="19"/>
  <c r="J699" i="19"/>
  <c r="J700" i="19"/>
  <c r="J701" i="19"/>
  <c r="J702" i="19"/>
  <c r="J703" i="19"/>
  <c r="J704" i="19"/>
  <c r="J705" i="19"/>
  <c r="J706" i="19"/>
  <c r="J707" i="19"/>
  <c r="J708" i="19"/>
  <c r="J709" i="19"/>
  <c r="J710" i="19"/>
  <c r="J711" i="19"/>
  <c r="J712" i="19"/>
  <c r="J713" i="19"/>
  <c r="J714" i="19"/>
  <c r="J715" i="19"/>
  <c r="J716" i="19"/>
  <c r="J717" i="19"/>
  <c r="J718" i="19"/>
  <c r="J719" i="19"/>
  <c r="J720" i="19"/>
  <c r="J721" i="19"/>
  <c r="J722" i="19"/>
  <c r="J723" i="19"/>
  <c r="J724" i="19"/>
  <c r="J725" i="19"/>
  <c r="J726" i="19"/>
  <c r="J727" i="19"/>
  <c r="J728" i="19"/>
  <c r="J729" i="19"/>
  <c r="J730" i="19"/>
  <c r="J731" i="19"/>
  <c r="J732" i="19"/>
  <c r="J733" i="19"/>
  <c r="J734" i="19"/>
  <c r="J735" i="19"/>
  <c r="J736" i="19"/>
  <c r="J737" i="19"/>
  <c r="J738" i="19"/>
  <c r="J739" i="19"/>
  <c r="J740" i="19"/>
  <c r="J741" i="19"/>
  <c r="J742" i="19"/>
  <c r="J743" i="19"/>
  <c r="J744" i="19"/>
  <c r="J745" i="19"/>
  <c r="J746" i="19"/>
  <c r="J747" i="19"/>
  <c r="J748" i="19"/>
  <c r="J749" i="19"/>
  <c r="J750" i="19"/>
  <c r="J751" i="19"/>
  <c r="J752" i="19"/>
  <c r="J753" i="19"/>
  <c r="J754" i="19"/>
  <c r="J755" i="19"/>
  <c r="J756" i="19"/>
  <c r="J757" i="19"/>
  <c r="J758" i="19"/>
  <c r="J759" i="19"/>
  <c r="J760" i="19"/>
  <c r="J761" i="19"/>
  <c r="J762" i="19"/>
  <c r="J763" i="19"/>
  <c r="J764" i="19"/>
  <c r="J765" i="19"/>
  <c r="J766" i="19"/>
  <c r="J767" i="19"/>
  <c r="J768" i="19"/>
  <c r="J769" i="19"/>
  <c r="J770" i="19"/>
  <c r="J771" i="19"/>
  <c r="J772" i="19"/>
  <c r="J773" i="19"/>
  <c r="J774" i="19"/>
  <c r="J775" i="19"/>
  <c r="J776" i="19"/>
  <c r="J777" i="19"/>
  <c r="J778" i="19"/>
  <c r="J779" i="19"/>
  <c r="J780" i="19"/>
  <c r="J781" i="19"/>
  <c r="J782" i="19"/>
  <c r="J783" i="19"/>
  <c r="J784" i="19"/>
  <c r="J785" i="19"/>
  <c r="J786" i="19"/>
  <c r="J787" i="19"/>
  <c r="J788" i="19"/>
  <c r="J789" i="19"/>
  <c r="J790" i="19"/>
  <c r="J791" i="19"/>
  <c r="J792" i="19"/>
  <c r="J793" i="19"/>
  <c r="J794" i="19"/>
  <c r="J795" i="19"/>
  <c r="J796" i="19"/>
  <c r="J797" i="19"/>
  <c r="J798" i="19"/>
  <c r="J799" i="19"/>
  <c r="J800" i="19"/>
  <c r="J801" i="19"/>
  <c r="J802" i="19"/>
  <c r="J803" i="19"/>
  <c r="J804" i="19"/>
  <c r="J805" i="19"/>
  <c r="J806" i="19"/>
  <c r="J807" i="19"/>
  <c r="J808" i="19"/>
  <c r="J809" i="19"/>
  <c r="J810" i="19"/>
  <c r="J811" i="19"/>
  <c r="J812" i="19"/>
  <c r="J813" i="19"/>
  <c r="J814" i="19"/>
  <c r="J815" i="19"/>
  <c r="J816" i="19"/>
  <c r="J817" i="19"/>
  <c r="J818" i="19"/>
  <c r="J819" i="19"/>
  <c r="J820" i="19"/>
  <c r="J821" i="19"/>
  <c r="J822" i="19"/>
  <c r="J823" i="19"/>
  <c r="J824" i="19"/>
  <c r="J825" i="19"/>
  <c r="J826" i="19"/>
  <c r="J827" i="19"/>
  <c r="J828" i="19"/>
  <c r="J829" i="19"/>
  <c r="J830" i="19"/>
  <c r="J831" i="19"/>
  <c r="J832" i="19"/>
  <c r="J833" i="19"/>
  <c r="J834" i="19"/>
  <c r="J835" i="19"/>
  <c r="J836" i="19"/>
  <c r="J837" i="19"/>
  <c r="J838" i="19"/>
  <c r="J839" i="19"/>
  <c r="J840" i="19"/>
  <c r="J841" i="19"/>
  <c r="J842" i="19"/>
  <c r="J843" i="19"/>
  <c r="J844" i="19"/>
  <c r="J845" i="19"/>
  <c r="J846" i="19"/>
  <c r="J847" i="19"/>
  <c r="J848" i="19"/>
  <c r="J849" i="19"/>
  <c r="J850" i="19"/>
  <c r="J851" i="19"/>
  <c r="J852" i="19"/>
  <c r="J853" i="19"/>
  <c r="J854" i="19"/>
  <c r="J855" i="19"/>
  <c r="J856" i="19"/>
  <c r="J857" i="19"/>
  <c r="J858" i="19"/>
  <c r="J859" i="19"/>
  <c r="J860" i="19"/>
  <c r="J861" i="19"/>
  <c r="J862" i="19"/>
  <c r="J863" i="19"/>
  <c r="J864" i="19"/>
  <c r="J865" i="19"/>
  <c r="J866" i="19"/>
  <c r="J867" i="19"/>
  <c r="J868" i="19"/>
  <c r="J869" i="19"/>
  <c r="J870" i="19"/>
  <c r="J871" i="19"/>
  <c r="J872" i="19"/>
  <c r="J873" i="19"/>
  <c r="J874" i="19"/>
  <c r="J875" i="19"/>
  <c r="J876" i="19"/>
  <c r="J877" i="19"/>
  <c r="J878" i="19"/>
  <c r="J879" i="19"/>
  <c r="J880" i="19"/>
  <c r="J881" i="19"/>
  <c r="J882" i="19"/>
  <c r="J883" i="19"/>
  <c r="J884" i="19"/>
  <c r="J885" i="19"/>
  <c r="J886" i="19"/>
  <c r="J887" i="19"/>
  <c r="J888" i="19"/>
  <c r="J889" i="19"/>
  <c r="J890" i="19"/>
  <c r="J891" i="19"/>
  <c r="J892" i="19"/>
  <c r="J893" i="19"/>
  <c r="J894" i="19"/>
  <c r="J895" i="19"/>
  <c r="J896" i="19"/>
  <c r="J897" i="19"/>
  <c r="J898" i="19"/>
  <c r="J899" i="19"/>
  <c r="J900" i="19"/>
  <c r="J901" i="19"/>
  <c r="J902" i="19"/>
  <c r="J903" i="19"/>
  <c r="J904" i="19"/>
  <c r="J905" i="19"/>
  <c r="J906" i="19"/>
  <c r="J907" i="19"/>
  <c r="J908" i="19"/>
  <c r="J909" i="19"/>
  <c r="J910" i="19"/>
  <c r="J911" i="19"/>
  <c r="J912" i="19"/>
  <c r="J913" i="19"/>
  <c r="J914" i="19"/>
  <c r="J915" i="19"/>
  <c r="J916" i="19"/>
  <c r="J917" i="19"/>
  <c r="J918" i="19"/>
  <c r="J919" i="19"/>
  <c r="J920" i="19"/>
  <c r="J921" i="19"/>
  <c r="J922" i="19"/>
  <c r="J923" i="19"/>
  <c r="J924" i="19"/>
  <c r="J925" i="19"/>
  <c r="J926" i="19"/>
  <c r="J927" i="19"/>
  <c r="J928" i="19"/>
  <c r="J929" i="19"/>
  <c r="J930" i="19"/>
  <c r="J931" i="19"/>
  <c r="J932" i="19"/>
  <c r="J933" i="19"/>
  <c r="J934" i="19"/>
  <c r="J935" i="19"/>
  <c r="J936" i="19"/>
  <c r="J937" i="19"/>
  <c r="J938" i="19"/>
  <c r="J939" i="19"/>
  <c r="J940" i="19"/>
  <c r="J941" i="19"/>
  <c r="J942" i="19"/>
  <c r="J943" i="19"/>
  <c r="J944" i="19"/>
  <c r="J945" i="19"/>
  <c r="J946" i="19"/>
  <c r="J947" i="19"/>
  <c r="J948" i="19"/>
  <c r="J949" i="19"/>
  <c r="J950" i="19"/>
  <c r="J951" i="19"/>
  <c r="J952" i="19"/>
  <c r="J953" i="19"/>
  <c r="J954" i="19"/>
  <c r="J955" i="19"/>
  <c r="J956" i="19"/>
  <c r="J957" i="19"/>
  <c r="J958" i="19"/>
  <c r="J959" i="19"/>
  <c r="J960" i="19"/>
  <c r="J961" i="19"/>
  <c r="J962" i="19"/>
  <c r="J963" i="19"/>
  <c r="J964" i="19"/>
  <c r="J965" i="19"/>
  <c r="J966" i="19"/>
  <c r="J967" i="19"/>
  <c r="J968" i="19"/>
  <c r="J969" i="19"/>
  <c r="J970" i="19"/>
  <c r="J971" i="19"/>
  <c r="J972" i="19"/>
  <c r="J973" i="19"/>
  <c r="J974" i="19"/>
  <c r="J975" i="19"/>
  <c r="J976" i="19"/>
  <c r="J977" i="19"/>
  <c r="J978" i="19"/>
  <c r="J979" i="19"/>
  <c r="J980" i="19"/>
  <c r="J981" i="19"/>
  <c r="J982" i="19"/>
  <c r="J983" i="19"/>
  <c r="J984" i="19"/>
  <c r="J985" i="19"/>
  <c r="J986" i="19"/>
  <c r="J987" i="19"/>
  <c r="J988" i="19"/>
  <c r="J989" i="19"/>
  <c r="J990" i="19"/>
  <c r="J991" i="19"/>
  <c r="J992" i="19"/>
  <c r="J993" i="19"/>
  <c r="J994" i="19"/>
  <c r="J995" i="19"/>
  <c r="J996" i="19"/>
  <c r="J997" i="19"/>
  <c r="J998" i="19"/>
  <c r="J999" i="19"/>
  <c r="J1000" i="19"/>
  <c r="H35" i="12"/>
  <c r="Q35" i="12"/>
  <c r="R35" i="12"/>
  <c r="S35" i="12"/>
  <c r="T35" i="12"/>
  <c r="V35" i="12" s="1"/>
  <c r="U35" i="12"/>
  <c r="W35" i="12"/>
  <c r="X35" i="12"/>
  <c r="Y35" i="12"/>
  <c r="Z35" i="12"/>
  <c r="AA35" i="12"/>
  <c r="AA3" i="12"/>
  <c r="AA4" i="12"/>
  <c r="AA5" i="12"/>
  <c r="AA6" i="12"/>
  <c r="AA7" i="12"/>
  <c r="AA8"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Z3" i="12"/>
  <c r="Z4" i="12"/>
  <c r="Z5" i="12"/>
  <c r="Z6" i="12"/>
  <c r="Z7" i="12"/>
  <c r="Z8" i="12"/>
  <c r="Z9" i="12"/>
  <c r="Z10" i="12"/>
  <c r="Z11" i="12"/>
  <c r="Z12" i="12"/>
  <c r="Z13" i="12"/>
  <c r="Z14" i="12"/>
  <c r="Z15" i="12"/>
  <c r="Z16" i="12"/>
  <c r="Z17" i="12"/>
  <c r="Z18" i="12"/>
  <c r="Z19" i="12"/>
  <c r="Z20" i="12"/>
  <c r="Z21" i="12"/>
  <c r="Z22" i="12"/>
  <c r="Z23" i="12"/>
  <c r="Z24" i="12"/>
  <c r="Z25" i="12"/>
  <c r="Z26" i="12"/>
  <c r="Z27" i="12"/>
  <c r="Z28" i="12"/>
  <c r="Z29" i="12"/>
  <c r="Z30" i="12"/>
  <c r="Z31" i="12"/>
  <c r="Z32" i="12"/>
  <c r="Z33" i="12"/>
  <c r="Z34" i="12"/>
  <c r="Y3" i="12"/>
  <c r="Y4" i="12"/>
  <c r="Y5" i="12"/>
  <c r="Y6" i="12"/>
  <c r="Y7" i="12"/>
  <c r="Y8" i="12"/>
  <c r="Y9"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X3" i="12"/>
  <c r="X4" i="12"/>
  <c r="X5" i="12"/>
  <c r="X6" i="12"/>
  <c r="X7" i="12"/>
  <c r="X8" i="12"/>
  <c r="X9" i="12"/>
  <c r="X10" i="12"/>
  <c r="X11" i="12"/>
  <c r="X12" i="12"/>
  <c r="X13" i="12"/>
  <c r="X14" i="12"/>
  <c r="X15" i="12"/>
  <c r="X16" i="12"/>
  <c r="X17" i="12"/>
  <c r="X18" i="12"/>
  <c r="X19" i="12"/>
  <c r="X20" i="12"/>
  <c r="X21" i="12"/>
  <c r="X22" i="12"/>
  <c r="X23" i="12"/>
  <c r="X24" i="12"/>
  <c r="X25" i="12"/>
  <c r="X26" i="12"/>
  <c r="X27" i="12"/>
  <c r="X28" i="12"/>
  <c r="X29" i="12"/>
  <c r="X30" i="12"/>
  <c r="X31" i="12"/>
  <c r="X32" i="12"/>
  <c r="X33" i="12"/>
  <c r="X34" i="12"/>
  <c r="W3" i="12"/>
  <c r="W4" i="12"/>
  <c r="W5" i="12"/>
  <c r="W6" i="12"/>
  <c r="W7" i="12"/>
  <c r="W8" i="12"/>
  <c r="W9" i="12"/>
  <c r="W10" i="12"/>
  <c r="W11" i="12"/>
  <c r="W12" i="12"/>
  <c r="W13" i="12"/>
  <c r="W14" i="12"/>
  <c r="W15" i="12"/>
  <c r="W16" i="12"/>
  <c r="W17" i="12"/>
  <c r="W18" i="12"/>
  <c r="W19" i="12"/>
  <c r="W20" i="12"/>
  <c r="W21" i="12"/>
  <c r="W22" i="12"/>
  <c r="W23" i="12"/>
  <c r="W24" i="12"/>
  <c r="W25" i="12"/>
  <c r="W26" i="12"/>
  <c r="W27" i="12"/>
  <c r="W28" i="12"/>
  <c r="W29" i="12"/>
  <c r="W30" i="12"/>
  <c r="W31" i="12"/>
  <c r="W32" i="12"/>
  <c r="W33" i="12"/>
  <c r="W34" i="12"/>
  <c r="U3" i="12"/>
  <c r="U4" i="12"/>
  <c r="U5" i="12"/>
  <c r="U6" i="12"/>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T3" i="12"/>
  <c r="V3" i="12" s="1"/>
  <c r="T4" i="12"/>
  <c r="T5" i="12"/>
  <c r="T6" i="12"/>
  <c r="V6" i="12" s="1"/>
  <c r="T7" i="12"/>
  <c r="T8" i="12"/>
  <c r="T9" i="12"/>
  <c r="V9" i="12" s="1"/>
  <c r="T10" i="12"/>
  <c r="V10" i="12" s="1"/>
  <c r="T11" i="12"/>
  <c r="V11" i="12" s="1"/>
  <c r="T12" i="12"/>
  <c r="V12" i="12" s="1"/>
  <c r="T13" i="12"/>
  <c r="T14" i="12"/>
  <c r="V14" i="12" s="1"/>
  <c r="T15" i="12"/>
  <c r="V15" i="12" s="1"/>
  <c r="T16" i="12"/>
  <c r="T17" i="12"/>
  <c r="V17" i="12" s="1"/>
  <c r="T18" i="12"/>
  <c r="V18" i="12" s="1"/>
  <c r="T19" i="12"/>
  <c r="T20" i="12"/>
  <c r="T21" i="12"/>
  <c r="V21" i="12" s="1"/>
  <c r="T22" i="12"/>
  <c r="V22" i="12" s="1"/>
  <c r="T23" i="12"/>
  <c r="V23" i="12" s="1"/>
  <c r="T24" i="12"/>
  <c r="T25" i="12"/>
  <c r="T26" i="12"/>
  <c r="V26" i="12" s="1"/>
  <c r="T27" i="12"/>
  <c r="V27" i="12" s="1"/>
  <c r="T28" i="12"/>
  <c r="T29" i="12"/>
  <c r="T30" i="12"/>
  <c r="V30" i="12" s="1"/>
  <c r="T31" i="12"/>
  <c r="T32" i="12"/>
  <c r="T33" i="12"/>
  <c r="V33" i="12" s="1"/>
  <c r="T34" i="12"/>
  <c r="V34" i="12" s="1"/>
  <c r="S3" i="12"/>
  <c r="S4" i="12"/>
  <c r="S5" i="12"/>
  <c r="S6"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R6" i="12"/>
  <c r="R7" i="12"/>
  <c r="R13" i="12"/>
  <c r="R19" i="12"/>
  <c r="R24" i="12"/>
  <c r="R25" i="12"/>
  <c r="R31" i="12"/>
  <c r="R34" i="12"/>
  <c r="H13" i="12"/>
  <c r="H25" i="12"/>
  <c r="H10" i="12"/>
  <c r="H16" i="12"/>
  <c r="H20" i="12"/>
  <c r="H22" i="12"/>
  <c r="H28" i="12"/>
  <c r="H32" i="12"/>
  <c r="Q3" i="12"/>
  <c r="Q4" i="12"/>
  <c r="Q7" i="12"/>
  <c r="Q8" i="12"/>
  <c r="Q15" i="12"/>
  <c r="Q16" i="12"/>
  <c r="Q20" i="12"/>
  <c r="Q24" i="12"/>
  <c r="Q25" i="12"/>
  <c r="Q27" i="12"/>
  <c r="Q28" i="12"/>
  <c r="Q31" i="12"/>
  <c r="H34" i="12"/>
  <c r="Q34" i="12"/>
  <c r="Q10" i="12"/>
  <c r="Q12" i="12"/>
  <c r="Q13" i="12"/>
  <c r="Q18" i="12"/>
  <c r="Q19" i="12"/>
  <c r="Q30" i="12"/>
  <c r="H9" i="12"/>
  <c r="H11" i="12"/>
  <c r="H12" i="12"/>
  <c r="H14" i="12"/>
  <c r="H15" i="12"/>
  <c r="H17" i="12"/>
  <c r="H18" i="12"/>
  <c r="H19" i="12"/>
  <c r="H21" i="12"/>
  <c r="H23" i="12"/>
  <c r="H24" i="12"/>
  <c r="H26" i="12"/>
  <c r="H27" i="12"/>
  <c r="H29" i="12"/>
  <c r="H30" i="12"/>
  <c r="H31" i="12"/>
  <c r="H33" i="12"/>
  <c r="Q9" i="12"/>
  <c r="Q11" i="12"/>
  <c r="Q14" i="12"/>
  <c r="Q17" i="12"/>
  <c r="Q21" i="12"/>
  <c r="Q22" i="12"/>
  <c r="Q23" i="12"/>
  <c r="Q26" i="12"/>
  <c r="Q29" i="12"/>
  <c r="Q32" i="12"/>
  <c r="Q33" i="12"/>
  <c r="R8" i="12"/>
  <c r="R9" i="12"/>
  <c r="R10" i="12"/>
  <c r="R11" i="12"/>
  <c r="R12" i="12"/>
  <c r="R14" i="12"/>
  <c r="R15" i="12"/>
  <c r="R16" i="12"/>
  <c r="R17" i="12"/>
  <c r="R18" i="12"/>
  <c r="R20" i="12"/>
  <c r="R21" i="12"/>
  <c r="R22" i="12"/>
  <c r="R23" i="12"/>
  <c r="R26" i="12"/>
  <c r="R27" i="12"/>
  <c r="R28" i="12"/>
  <c r="R29" i="12"/>
  <c r="R30" i="12"/>
  <c r="R32" i="12"/>
  <c r="R33" i="12"/>
  <c r="V29" i="12"/>
  <c r="R3" i="12"/>
  <c r="R4" i="12"/>
  <c r="R5" i="12"/>
  <c r="V4" i="12"/>
  <c r="V5" i="12"/>
  <c r="V7" i="12"/>
  <c r="Q5" i="12"/>
  <c r="Q6" i="12"/>
  <c r="H3" i="12"/>
  <c r="H4" i="12"/>
  <c r="H5" i="12"/>
  <c r="H6" i="12"/>
  <c r="H7" i="12"/>
  <c r="B21" i="15" l="1"/>
  <c r="V25" i="12"/>
  <c r="V13" i="12"/>
  <c r="V24" i="12"/>
  <c r="V20" i="12"/>
  <c r="V31" i="12"/>
  <c r="V19" i="12"/>
  <c r="V28" i="12"/>
  <c r="V16" i="12"/>
  <c r="V32" i="12"/>
  <c r="V8" i="12"/>
  <c r="I8" i="12"/>
  <c r="J8" i="12" s="1"/>
  <c r="I18" i="12"/>
  <c r="J18" i="12" s="1"/>
  <c r="I32" i="12"/>
  <c r="J32" i="12" s="1"/>
  <c r="I21" i="12"/>
  <c r="J21" i="12" s="1"/>
  <c r="H8" i="12"/>
  <c r="I4" i="12"/>
  <c r="I6" i="12" l="1"/>
  <c r="J6" i="12" s="1"/>
  <c r="I17" i="12"/>
  <c r="J17" i="12" s="1"/>
  <c r="I11" i="12"/>
  <c r="J11" i="12" s="1"/>
  <c r="I3" i="12"/>
  <c r="J3" i="12" s="1"/>
  <c r="I7" i="12"/>
  <c r="J7" i="12" s="1"/>
  <c r="I20" i="12"/>
  <c r="J20" i="12" s="1"/>
  <c r="I29" i="12"/>
  <c r="J29" i="12" s="1"/>
  <c r="I24" i="12"/>
  <c r="J24" i="12" s="1"/>
  <c r="I13" i="12"/>
  <c r="J13" i="12" s="1"/>
  <c r="I25" i="12"/>
  <c r="J25" i="12" s="1"/>
  <c r="I9" i="12"/>
  <c r="J9" i="12" s="1"/>
  <c r="I5" i="12"/>
  <c r="I14" i="12"/>
  <c r="J14" i="12" s="1"/>
  <c r="I16" i="12"/>
  <c r="J16" i="12" s="1"/>
  <c r="I28" i="12"/>
  <c r="J28" i="12" s="1"/>
  <c r="I22" i="12"/>
  <c r="J22" i="12" s="1"/>
  <c r="I26" i="12"/>
  <c r="J26" i="12" s="1"/>
  <c r="I27" i="12"/>
  <c r="J27" i="12" s="1"/>
  <c r="I33" i="12"/>
  <c r="J33" i="12" s="1"/>
  <c r="I23" i="12"/>
  <c r="J23" i="12" s="1"/>
  <c r="I30" i="12"/>
  <c r="J30" i="12" s="1"/>
  <c r="I19" i="12"/>
  <c r="J19" i="12" s="1"/>
  <c r="I31" i="12"/>
  <c r="J31" i="12" s="1"/>
  <c r="I15" i="12"/>
  <c r="J15" i="12" s="1"/>
  <c r="I10" i="12"/>
  <c r="J10" i="12" s="1"/>
  <c r="I34" i="12"/>
  <c r="J34" i="12" s="1"/>
  <c r="I12" i="12"/>
  <c r="J12" i="12" s="1"/>
  <c r="J4" i="12"/>
  <c r="J5" i="12" l="1"/>
  <c r="G21" i="15" a="1"/>
  <c r="F21" i="15" a="1"/>
  <c r="E21" i="15" a="1"/>
  <c r="D21" i="15" a="1"/>
  <c r="H28" i="15"/>
  <c r="H38" i="15"/>
  <c r="H26" i="15"/>
  <c r="H29" i="15"/>
  <c r="H37" i="15"/>
  <c r="H25" i="15"/>
  <c r="H24" i="15"/>
  <c r="H31" i="15"/>
  <c r="H35" i="15"/>
  <c r="H32" i="15"/>
  <c r="H34" i="15"/>
  <c r="H30" i="15"/>
  <c r="H27" i="15"/>
  <c r="H36" i="15"/>
  <c r="H33" i="15"/>
  <c r="H39" i="15"/>
  <c r="H14" i="15"/>
  <c r="G21" i="15" l="1"/>
  <c r="F21" i="15"/>
  <c r="D21" i="15"/>
  <c r="E21" i="15"/>
  <c r="H21" i="15" s="1"/>
  <c r="H23" i="15"/>
  <c r="H22" i="15"/>
  <c r="C15" i="15"/>
  <c r="C14" i="15"/>
  <c r="C17" i="15"/>
  <c r="C16" i="15"/>
  <c r="C18" i="15"/>
  <c r="H40" i="15" l="1"/>
  <c r="H41" i="15" s="1"/>
  <c r="H42" i="1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<sst xmlns="http://schemas.openxmlformats.org/spreadsheetml/2006/main" count="560" uniqueCount="269">
  <si>
    <t>Row Labels</t>
  </si>
  <si>
    <t>Address</t>
  </si>
  <si>
    <t>City</t>
  </si>
  <si>
    <t>Phone</t>
  </si>
  <si>
    <t>Email Address</t>
  </si>
  <si>
    <t>Adress 1</t>
  </si>
  <si>
    <t>City 1</t>
  </si>
  <si>
    <t>Post Code 1</t>
  </si>
  <si>
    <t>Phone 1</t>
  </si>
  <si>
    <t>Adress 2</t>
  </si>
  <si>
    <t>City 2</t>
  </si>
  <si>
    <t>Post Code 2</t>
  </si>
  <si>
    <t>Phone 2</t>
  </si>
  <si>
    <t>Adress 3</t>
  </si>
  <si>
    <t>City 3</t>
  </si>
  <si>
    <t>Post Code 3</t>
  </si>
  <si>
    <t>Phone 3</t>
  </si>
  <si>
    <t>Adress 4</t>
  </si>
  <si>
    <t>City 4</t>
  </si>
  <si>
    <t>Post Code 4</t>
  </si>
  <si>
    <t>Phone 4</t>
  </si>
  <si>
    <t>Adress 5</t>
  </si>
  <si>
    <t>City 5</t>
  </si>
  <si>
    <t>Post Code 5</t>
  </si>
  <si>
    <t>Phone 5</t>
  </si>
  <si>
    <t>Adress 6</t>
  </si>
  <si>
    <t>City 6</t>
  </si>
  <si>
    <t>Post Code 6</t>
  </si>
  <si>
    <t>Phone 6</t>
  </si>
  <si>
    <t>Adress 7</t>
  </si>
  <si>
    <t>City 7</t>
  </si>
  <si>
    <t>Post Code 7</t>
  </si>
  <si>
    <t>Phone 7</t>
  </si>
  <si>
    <t>Unit Price</t>
  </si>
  <si>
    <t>Unit</t>
  </si>
  <si>
    <t>Piece</t>
  </si>
  <si>
    <t>Quantity</t>
  </si>
  <si>
    <t>Address:</t>
  </si>
  <si>
    <t>Phone:</t>
  </si>
  <si>
    <t>Email Address:</t>
  </si>
  <si>
    <t>City:</t>
  </si>
  <si>
    <t>Total Amount</t>
  </si>
  <si>
    <t>Final Amount</t>
  </si>
  <si>
    <t>Title</t>
  </si>
  <si>
    <t>Content</t>
  </si>
  <si>
    <t>Explanation of sheets</t>
  </si>
  <si>
    <t>How to customize</t>
  </si>
  <si>
    <t>1)</t>
  </si>
  <si>
    <t>2)</t>
  </si>
  <si>
    <t>3)</t>
  </si>
  <si>
    <t>4)</t>
  </si>
  <si>
    <t>5)</t>
  </si>
  <si>
    <t>6)</t>
  </si>
  <si>
    <t>7)</t>
  </si>
  <si>
    <t>8)</t>
  </si>
  <si>
    <t>9)</t>
  </si>
  <si>
    <t>10)</t>
  </si>
  <si>
    <t>11)</t>
  </si>
  <si>
    <t>12)</t>
  </si>
  <si>
    <t>13)</t>
  </si>
  <si>
    <t>14)</t>
  </si>
  <si>
    <t>15)</t>
  </si>
  <si>
    <t>From this sheet you can automatically make customer invoice with smart design that can fit all businesses</t>
  </si>
  <si>
    <t>To maximize screen view you can click on "Full screen" button</t>
  </si>
  <si>
    <t>16)</t>
  </si>
  <si>
    <t>17)</t>
  </si>
  <si>
    <t>18)</t>
  </si>
  <si>
    <t>19)</t>
  </si>
  <si>
    <t>20)</t>
  </si>
  <si>
    <t>21)</t>
  </si>
  <si>
    <t>Purchase Order</t>
  </si>
  <si>
    <t>PO Date:</t>
  </si>
  <si>
    <t>Vendor</t>
  </si>
  <si>
    <t>PO Details</t>
  </si>
  <si>
    <t>Select PO Number--&gt;</t>
  </si>
  <si>
    <t>Shipping To:</t>
  </si>
  <si>
    <t>Shipping Address:</t>
  </si>
  <si>
    <t>Suppliers / Vendors list</t>
  </si>
  <si>
    <t>Vendor Name</t>
  </si>
  <si>
    <t>PR-Number</t>
  </si>
  <si>
    <t>Department</t>
  </si>
  <si>
    <t>Item Code</t>
  </si>
  <si>
    <t>Other</t>
  </si>
  <si>
    <t>Item Description</t>
  </si>
  <si>
    <t>Vendor 1</t>
  </si>
  <si>
    <t>Vendor 2</t>
  </si>
  <si>
    <t>Vendor 3</t>
  </si>
  <si>
    <t>Vendor 4</t>
  </si>
  <si>
    <t>Vendor 5</t>
  </si>
  <si>
    <t>Vendor 6</t>
  </si>
  <si>
    <t>Vendor 7</t>
  </si>
  <si>
    <t>Postal Code:</t>
  </si>
  <si>
    <t>Order quantity</t>
  </si>
  <si>
    <t>Stock on hand</t>
  </si>
  <si>
    <t>On stock?</t>
  </si>
  <si>
    <t>PO-Number</t>
  </si>
  <si>
    <t>PO-Date</t>
  </si>
  <si>
    <t>PO-Status</t>
  </si>
  <si>
    <t>Actual receiving date</t>
  </si>
  <si>
    <t>PO-Cycle (days)</t>
  </si>
  <si>
    <t>Actual stock</t>
  </si>
  <si>
    <t>Beginning On Hand Stock</t>
  </si>
  <si>
    <t>Items List and Stock Management</t>
  </si>
  <si>
    <t>PR-Date</t>
  </si>
  <si>
    <t>Purchase requisition approval?</t>
  </si>
  <si>
    <t>Item Unit</t>
  </si>
  <si>
    <t>Vendor Address</t>
  </si>
  <si>
    <t>Vendor City</t>
  </si>
  <si>
    <t>Total Item Cost</t>
  </si>
  <si>
    <t>Postal Code</t>
  </si>
  <si>
    <t>Vendor Postal Code</t>
  </si>
  <si>
    <t>Vendor Phone</t>
  </si>
  <si>
    <t>Vendor Email Address</t>
  </si>
  <si>
    <t>Contact Info:</t>
  </si>
  <si>
    <t>Item Category</t>
  </si>
  <si>
    <t>Item Unit Price</t>
  </si>
  <si>
    <t>Total amount before Taxes</t>
  </si>
  <si>
    <t xml:space="preserve">Taxes </t>
  </si>
  <si>
    <t>Production</t>
  </si>
  <si>
    <t>Quality</t>
  </si>
  <si>
    <t>Material</t>
  </si>
  <si>
    <t>PR-0001</t>
  </si>
  <si>
    <t>PR-0002</t>
  </si>
  <si>
    <t>PR-0004</t>
  </si>
  <si>
    <t>Chair</t>
  </si>
  <si>
    <t>Furniture&amp; Fixtures</t>
  </si>
  <si>
    <t xml:space="preserve">Artifical Plant </t>
  </si>
  <si>
    <t>OTHERs ( Plant , Refrigerator , Shelves )</t>
  </si>
  <si>
    <t>Back up External Hard</t>
  </si>
  <si>
    <t xml:space="preserve">Computer, IT and Printers </t>
  </si>
  <si>
    <t>Board</t>
  </si>
  <si>
    <t>Office Equipment</t>
  </si>
  <si>
    <t>Camera</t>
  </si>
  <si>
    <t>Coffee Machine</t>
  </si>
  <si>
    <t>Cover Cushion</t>
  </si>
  <si>
    <t>CPU</t>
  </si>
  <si>
    <t>Cupboard</t>
  </si>
  <si>
    <t>Cushion</t>
  </si>
  <si>
    <t>Desk</t>
  </si>
  <si>
    <t>Desk Light</t>
  </si>
  <si>
    <t>PNA0001</t>
  </si>
  <si>
    <t>PNA0002</t>
  </si>
  <si>
    <t>PNA0003</t>
  </si>
  <si>
    <t>PNA0004</t>
  </si>
  <si>
    <t>PNA0005</t>
  </si>
  <si>
    <t>PNA0006</t>
  </si>
  <si>
    <t>PNA0007</t>
  </si>
  <si>
    <t>PNA0008</t>
  </si>
  <si>
    <t>PNA0009</t>
  </si>
  <si>
    <t>PNA0010</t>
  </si>
  <si>
    <t>PNA0011</t>
  </si>
  <si>
    <t>PNA0012</t>
  </si>
  <si>
    <t>Receive from Stock</t>
  </si>
  <si>
    <t>Proceed to Purchase</t>
  </si>
  <si>
    <t>Safety stock</t>
  </si>
  <si>
    <t>PO-0002</t>
  </si>
  <si>
    <t>Required date</t>
  </si>
  <si>
    <t>Meet required date?</t>
  </si>
  <si>
    <t>Delivered from stock</t>
  </si>
  <si>
    <t>Purchased Orders</t>
  </si>
  <si>
    <t>Adding to stock</t>
  </si>
  <si>
    <t>[Company information]</t>
  </si>
  <si>
    <t>[Company Logo]</t>
  </si>
  <si>
    <t>[Here you can write some details/solgan about your company]</t>
  </si>
  <si>
    <t>[Footer area you can edit and write your company details or slogan]</t>
  </si>
  <si>
    <t>PR-0005</t>
  </si>
  <si>
    <t>PR-0006</t>
  </si>
  <si>
    <t>PR-0007</t>
  </si>
  <si>
    <t>PR-0008</t>
  </si>
  <si>
    <t>PR-0009</t>
  </si>
  <si>
    <t>PR-0010</t>
  </si>
  <si>
    <t>PR-0011</t>
  </si>
  <si>
    <t>PR-0012</t>
  </si>
  <si>
    <t>PR-0013</t>
  </si>
  <si>
    <t>PR-0014</t>
  </si>
  <si>
    <t>PR-0015</t>
  </si>
  <si>
    <t>PR-0016</t>
  </si>
  <si>
    <t>PR-0017</t>
  </si>
  <si>
    <t>PR-0018</t>
  </si>
  <si>
    <t>PR-0019</t>
  </si>
  <si>
    <t>PR-0020</t>
  </si>
  <si>
    <t>PR-0021</t>
  </si>
  <si>
    <t>PR-0022</t>
  </si>
  <si>
    <t>PR-0023</t>
  </si>
  <si>
    <t>PR-0024</t>
  </si>
  <si>
    <t>PR-0025</t>
  </si>
  <si>
    <t>PR-0026</t>
  </si>
  <si>
    <t>Warehouse</t>
  </si>
  <si>
    <t>Hold</t>
  </si>
  <si>
    <t>Cancel</t>
  </si>
  <si>
    <t>PO-0008</t>
  </si>
  <si>
    <t>PO-0012</t>
  </si>
  <si>
    <t>PO-0016</t>
  </si>
  <si>
    <t>PO-0009</t>
  </si>
  <si>
    <t>PO-0011</t>
  </si>
  <si>
    <t>PO-0013</t>
  </si>
  <si>
    <t>PO-0014</t>
  </si>
  <si>
    <t>PO-0015</t>
  </si>
  <si>
    <t>PO-0021</t>
  </si>
  <si>
    <t>PO-0022</t>
  </si>
  <si>
    <t>PO-0025</t>
  </si>
  <si>
    <t>PO-0026</t>
  </si>
  <si>
    <t>In-Progress</t>
  </si>
  <si>
    <t>Received</t>
  </si>
  <si>
    <t>(blank)</t>
  </si>
  <si>
    <t>Grand Total</t>
  </si>
  <si>
    <t>Purchase Orders Dashboard</t>
  </si>
  <si>
    <t>Yes</t>
  </si>
  <si>
    <t>No</t>
  </si>
  <si>
    <t xml:space="preserve">PO-Cycle (days) </t>
  </si>
  <si>
    <t xml:space="preserve">Total Item Cost </t>
  </si>
  <si>
    <t xml:space="preserve">Item Unit Price </t>
  </si>
  <si>
    <t xml:space="preserve">Order quantity </t>
  </si>
  <si>
    <t>Meet date?</t>
  </si>
  <si>
    <t>Received date</t>
  </si>
  <si>
    <t>Canceled</t>
  </si>
  <si>
    <t>Count of PO-Number</t>
  </si>
  <si>
    <t>PR-0027</t>
  </si>
  <si>
    <t>Planning</t>
  </si>
  <si>
    <t>PO-0027</t>
  </si>
  <si>
    <t>Purchase Orders Management</t>
  </si>
  <si>
    <t>Suppliers-Vendors List</t>
  </si>
  <si>
    <t>PO Management</t>
  </si>
  <si>
    <t>PO Dashboard</t>
  </si>
  <si>
    <t xml:space="preserve">The purchase order life cycle is the set of key steps involved in processing a purchase order. </t>
  </si>
  <si>
    <t xml:space="preserve">It begins with an approved purchase requisition, which is then converted to a new purchase order and sent through the purchase order approval process. </t>
  </si>
  <si>
    <t>The PO life cycle includes steps that range from cross-checking budgets to PO matching and closure.</t>
  </si>
  <si>
    <t>Through this sheet you can create your vendors list in details with contact information and it will reflect automatically to PO management sheet and PO printable document once select vendor name using drop-down list</t>
  </si>
  <si>
    <t>List all purchase items with related information (Category, Descriotion, Unit Price and unit of measuring). You can also manage Item stock like minimum safety stock,beginning on hand stock and actual stock with Red signal alarm for low stocks</t>
  </si>
  <si>
    <t>This sheet will help you to get automated PO document with VBA macro buttons allow you to print the PO document. It helps also to analyze purchase orders in a smart and dynamic dashboard</t>
  </si>
  <si>
    <t>Starting from Suppliers-Vendors list  to add cvendors details and other references which will reflect your purchase orders and drop down list once you select vendor name</t>
  </si>
  <si>
    <t>Do the same for Items List sheet and record  all items in details with minimum safety stock. Also through this sheet you can manage your items stocks that will help to decide which items needs to purchase and which can be received from your available stock</t>
  </si>
  <si>
    <t>For actual stock field you will get red alarm if current stock is less than minimum safety stock</t>
  </si>
  <si>
    <t>Email Address 1</t>
  </si>
  <si>
    <t>Email Address 2</t>
  </si>
  <si>
    <t>Email Address 3</t>
  </si>
  <si>
    <t>Email Address 4</t>
  </si>
  <si>
    <t>Email Address 5</t>
  </si>
  <si>
    <t>Email Address 6</t>
  </si>
  <si>
    <t>Email Address 7</t>
  </si>
  <si>
    <t>Now your database lists is ready to be reflect PO transactions just by selecting related drop-down menus for Item Code and Vendor Name</t>
  </si>
  <si>
    <t xml:space="preserve">Go to PO Management and start to register received PR-Numer "Purchase Requisition" </t>
  </si>
  <si>
    <t xml:space="preserve">For each PR-Number add related information (PR-Date, Department, Select Item Code, Required Date and Order Quantity). </t>
  </si>
  <si>
    <t>Note that columns with Gray Header in cludes functions and not allowed to remove as it may cause to damage your calculations</t>
  </si>
  <si>
    <t>Item Description and Stock On Hand fields will be calculated automatically</t>
  </si>
  <si>
    <t>For "On Stock?" field it gives you an information if you already have this item in your stock or not based on actual stock. It will help to decide either proceed to purchase or take from stock</t>
  </si>
  <si>
    <t>Once you select "Proceed from stock" option other fields will open to be filled (PO-Number, PO-Date, Vendor Name, PO-Status and Actual Receiving Date)</t>
  </si>
  <si>
    <t>"Actual Receiving Date" is only allowed to enter data once "PO-Status" is being received</t>
  </si>
  <si>
    <t>"PO-Cycle" is auto calculated field to calculate how many days since PR-Date till Actual Receiving Date</t>
  </si>
  <si>
    <t xml:space="preserve">"Meet Required Date" field is difference in days between "Required Date" and "Actual Receiving Date" </t>
  </si>
  <si>
    <t>To add new PR-Number just add a new number after the last raw in PO table</t>
  </si>
  <si>
    <t xml:space="preserve">Go to "PO Dashboard" sheet </t>
  </si>
  <si>
    <t>On the left side area you can see a Purchase Order form that you can customize according to your business information</t>
  </si>
  <si>
    <t>Add your Company Information, Company Logo, header and footer information as well</t>
  </si>
  <si>
    <t>To get most recent PO data you should click "Refresh" button</t>
  </si>
  <si>
    <t>Select PO-Number / Vendor Name with yellow boxes using drop-down list and PO items will be filled automatically at PO-form</t>
  </si>
  <si>
    <t>Below you can see total amount and you can change Taxes % to fit your business Taxes</t>
  </si>
  <si>
    <t xml:space="preserve">To printout your PO form just click "Print PO" button </t>
  </si>
  <si>
    <t>At right side area you will find PO Dashboard which summarize your purchase orders history in a smart view using the dynamic slicers</t>
  </si>
  <si>
    <t>22)</t>
  </si>
  <si>
    <t>23)</t>
  </si>
  <si>
    <t>Select Vendor--&gt;</t>
  </si>
  <si>
    <t>Unlock macros for downloaded</t>
  </si>
  <si>
    <t>templates --&gt;</t>
  </si>
  <si>
    <t>Right click on template file --&gt; Propertise</t>
  </si>
  <si>
    <t>--&gt;Unlock</t>
  </si>
  <si>
    <t>© 2020 Excel Master. All rights reserved.</t>
  </si>
  <si>
    <t>This template is proprietary to Excel Master and may not be reproduced, distributed, or used for commercial purposes without explicit permission. Unauthorized use or reproduction of this template may result in legal action.</t>
  </si>
  <si>
    <t>www.Excelmastersheet.com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</si>
</sst>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1010000]yyyy/mm/dd;@"/>
    <numFmt numFmtId="165" formatCode="_(* #,##0_);_(* \(#,##0\);_(* &quot;-&quot;??_);_(@_)"/>
  </numFmts>
  <fonts count="36"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8"/>
      <name val="Arial"/>
      <family val="2"/>
    </font>
    <font>
      <sz val="12"/>
      <color theme="1"/>
      <name val="Calibri"/>
      <family val="2"/>
      <scheme val="minor"/>
    </font>
    <font>
      <sz val="10"/>
      <color theme="1" tint="0.499984740745262"/>
      <name val="Arial"/>
      <family val="2"/>
    </font>
    <font>
      <sz val="10"/>
      <color theme="1" tint="0.249977111117893"/>
      <name val="Arial"/>
      <family val="2"/>
    </font>
    <font>
      <b/>
      <sz val="14"/>
      <color theme="0"/>
      <name val="Arial"/>
      <family val="2"/>
    </font>
    <font>
      <b/>
      <sz val="18"/>
      <color theme="0"/>
      <name val="Arial"/>
      <family val="2"/>
    </font>
    <font>
      <b/>
      <u/>
      <sz val="10"/>
      <color theme="1" tint="0.499984740745262"/>
      <name val="Arial"/>
      <family val="2"/>
    </font>
    <font>
      <b/>
      <u/>
      <sz val="12"/>
      <color theme="1" tint="0.34998626667073579"/>
      <name val="Arial"/>
      <family val="2"/>
    </font>
    <font>
      <b/>
      <sz val="10"/>
      <color theme="0"/>
      <name val="Arial"/>
      <family val="2"/>
    </font>
    <font>
      <sz val="10"/>
      <color theme="0" tint="-0.34998626667073579"/>
      <name val="Arial"/>
      <family val="2"/>
    </font>
    <font>
      <b/>
      <u/>
      <sz val="10"/>
      <color theme="1"/>
      <name val="Arial"/>
      <family val="2"/>
    </font>
    <font>
      <sz val="10"/>
      <color theme="1" tint="0.34998626667073579"/>
      <name val="Arial"/>
      <family val="2"/>
    </font>
    <font>
      <sz val="10"/>
      <color theme="0"/>
      <name val="Arial"/>
      <family val="2"/>
    </font>
    <font>
      <b/>
      <sz val="10"/>
      <color theme="1"/>
      <name val="Arial"/>
      <family val="2"/>
    </font>
    <font>
      <u/>
      <sz val="10"/>
      <color theme="0"/>
      <name val="Arial"/>
      <family val="2"/>
    </font>
    <font>
      <i/>
      <u/>
      <sz val="10"/>
      <color theme="1"/>
      <name val="Arial"/>
      <family val="2"/>
    </font>
    <font>
      <sz val="10"/>
      <name val="Arial"/>
      <family val="2"/>
    </font>
    <font>
      <i/>
      <sz val="11"/>
      <color theme="0" tint="-0.499984740745262"/>
      <name val="Arial"/>
      <family val="2"/>
    </font>
    <font>
      <i/>
      <sz val="20"/>
      <color theme="0" tint="-0.499984740745262"/>
      <name val="Arial"/>
      <family val="2"/>
    </font>
    <font>
      <i/>
      <sz val="8"/>
      <color theme="0" tint="-0.499984740745262"/>
      <name val="Arial"/>
      <family val="2"/>
    </font>
    <font>
      <i/>
      <sz val="10"/>
      <color theme="0" tint="-0.34998626667073579"/>
      <name val="Arial"/>
      <family val="2"/>
    </font>
    <font>
      <sz val="9"/>
      <color rgb="FF000000"/>
      <name val="Arial"/>
      <family val="2"/>
    </font>
    <font>
      <b/>
      <sz val="10"/>
      <color theme="1" tint="0.249977111117893"/>
      <name val="Arial"/>
      <family val="2"/>
    </font>
    <font>
      <sz val="9"/>
      <color theme="0"/>
      <name val="Arial"/>
      <family val="2"/>
    </font>
    <font>
      <sz val="10"/>
      <color rgb="FFC00000"/>
      <name val="Arial"/>
      <family val="2"/>
    </font>
    <font>
      <sz val="12"/>
      <color rgb="FFC00000"/>
      <name val="Arial"/>
      <family val="2"/>
    </font>
    <font>
      <u/>
      <sz val="11"/>
      <color theme="0"/>
      <name val="Arial"/>
      <family val="2"/>
    </font>
    <font>
      <b/>
      <sz val="10"/>
      <name val="Arial"/>
      <family val="2"/>
    </font>
    <font>
      <i/>
      <sz val="10"/>
      <color theme="1" tint="0.34998626667073579"/>
      <name val="Arial"/>
      <family val="2"/>
    </font>
    <font>
      <u/>
      <sz val="10"/>
      <color theme="10"/>
      <name val="Calibri"/>
      <family val="2"/>
      <scheme val="minor"/>
    </font>
    <font>
      <b/>
      <u/>
      <sz val="10"/>
      <color theme="0"/>
      <name val="Arial"/>
      <family val="2"/>
    </font>
    <font>
      <u val="singleAccounting"/>
      <sz val="12"/>
      <color theme="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114E69"/>
        <bgColor indexed="64"/>
      </patternFill>
    </fill>
    <fill>
      <patternFill patternType="solid">
        <fgColor rgb="FFA0A9AE"/>
        <bgColor indexed="64"/>
      </patternFill>
    </fill>
    <fill>
      <patternFill patternType="solid">
        <fgColor rgb="FF28B78D"/>
        <bgColor indexed="64"/>
      </patternFill>
    </fill>
  </fills>
  <borders count="34">
    <border>
      <left/>
      <right/>
      <top/>
      <bottom/>
      <diagonal/>
    </border>
    <border>
      <left/>
      <right/>
      <top/>
      <bottom style="thick">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style="double">
        <color theme="0" tint="-0.24994659260841701"/>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right/>
      <top/>
      <bottom style="dashed">
        <color theme="0" tint="-0.2499465926084170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right/>
      <top/>
      <bottom style="double">
        <color theme="0" tint="-0.24994659260841701"/>
      </bottom>
      <diagonal/>
    </border>
    <border>
      <left/>
      <right/>
      <top style="dashed">
        <color theme="0" tint="-0.24994659260841701"/>
      </top>
      <bottom style="dashed">
        <color theme="0" tint="-0.24994659260841701"/>
      </bottom>
      <diagonal/>
    </border>
    <border>
      <left style="dashed">
        <color theme="0" tint="-0.14993743705557422"/>
      </left>
      <right style="dashed">
        <color theme="0" tint="-0.14993743705557422"/>
      </right>
      <top style="thin">
        <color theme="0" tint="-0.14996795556505021"/>
      </top>
      <bottom style="dashed">
        <color theme="0" tint="-0.14993743705557422"/>
      </bottom>
      <diagonal/>
    </border>
    <border>
      <left style="dashed">
        <color theme="0" tint="-0.14993743705557422"/>
      </left>
      <right style="dashed">
        <color theme="0" tint="-0.14993743705557422"/>
      </right>
      <top style="thin">
        <color theme="0" tint="-0.14996795556505021"/>
      </top>
      <bottom style="dashed">
        <color theme="0" tint="-0.1499069185460982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dashed">
        <color theme="0" tint="-0.14993743705557422"/>
      </left>
      <right/>
      <top style="thin">
        <color theme="0" tint="-0.14996795556505021"/>
      </top>
      <bottom style="thin">
        <color theme="0" tint="-0.14996795556505021"/>
      </bottom>
      <diagonal/>
    </border>
    <border>
      <left style="thin">
        <color theme="0" tint="-0.14996795556505021"/>
      </left>
      <right/>
      <top style="thin">
        <color theme="0" tint="-0.14996795556505021"/>
      </top>
      <bottom style="dashed">
        <color theme="0" tint="-0.14993743705557422"/>
      </bottom>
      <diagonal/>
    </border>
    <border>
      <left/>
      <right/>
      <top style="thin">
        <color theme="0" tint="-0.14996795556505021"/>
      </top>
      <bottom style="dashed">
        <color theme="0" tint="-0.14993743705557422"/>
      </bottom>
      <diagonal/>
    </border>
    <border>
      <left style="dashed">
        <color theme="0" tint="-0.14993743705557422"/>
      </left>
      <right/>
      <top style="thin">
        <color theme="0" tint="-0.14996795556505021"/>
      </top>
      <bottom style="dashed">
        <color theme="0" tint="-0.14993743705557422"/>
      </bottom>
      <diagonal/>
    </border>
    <border>
      <left style="dashed">
        <color theme="0" tint="-0.14993743705557422"/>
      </left>
      <right/>
      <top style="thin">
        <color theme="0" tint="-0.14996795556505021"/>
      </top>
      <bottom style="dashed">
        <color theme="0" tint="-0.14990691854609822"/>
      </bottom>
      <diagonal/>
    </border>
    <border>
      <left/>
      <right style="thin">
        <color theme="0" tint="-0.14996795556505021"/>
      </right>
      <top style="thin">
        <color theme="0" tint="-0.14996795556505021"/>
      </top>
      <bottom style="dashed">
        <color theme="0" tint="-0.14990691854609822"/>
      </bottom>
      <diagonal/>
    </border>
    <border>
      <left/>
      <right/>
      <top style="dashed">
        <color theme="0" tint="-0.14990691854609822"/>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0.24994659260841701"/>
      </right>
      <top style="thin">
        <color theme="0" tint="-4.9989318521683403E-2"/>
      </top>
      <bottom/>
      <diagonal/>
    </border>
    <border>
      <left style="thin">
        <color theme="0" tint="-0.24994659260841701"/>
      </left>
      <right style="thin">
        <color theme="0" tint="-0.24994659260841701"/>
      </right>
      <top style="thin">
        <color theme="0" tint="-4.9989318521683403E-2"/>
      </top>
      <bottom/>
      <diagonal/>
    </border>
    <border>
      <left style="thin">
        <color theme="0" tint="-0.24994659260841701"/>
      </left>
      <right style="thin">
        <color theme="0" tint="-4.9989318521683403E-2"/>
      </right>
      <top style="thin">
        <color theme="0" tint="-4.9989318521683403E-2"/>
      </top>
      <bottom/>
      <diagonal/>
    </border>
    <border>
      <left/>
      <right style="thin">
        <color theme="0" tint="-4.9989318521683403E-2"/>
      </right>
      <top style="thin">
        <color theme="0" tint="-4.9989318521683403E-2"/>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34998626667073579"/>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13">
    <xf numFmtId="0" fontId="0" fillId="0" borderId="0"/>
    <xf numFmtId="0" fontId="5" fillId="0" borderId="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3" fillId="0" borderId="0" applyNumberFormat="0" applyFill="0" applyBorder="0" applyAlignment="0" applyProtection="0"/>
  </cellStyleXfs>
  <cellXfs count="138">
    <xf numFmtId="0" fontId="0" fillId="0" borderId="0" xfId="0"/>
    <xf numFmtId="0" fontId="6" fillId="2" borderId="0" xfId="0" applyFont="1" applyFill="1"/>
    <xf numFmtId="0" fontId="0" fillId="2" borderId="0" xfId="0" applyFill="1" applyAlignment="1">
      <alignment horizontal="center" vertical="center" wrapText="1"/>
    </xf>
    <xf numFmtId="0" fontId="0" fillId="0" borderId="0" xfId="0" pivotButton="1"/>
    <xf numFmtId="0" fontId="7" fillId="0" borderId="0" xfId="0" applyFont="1"/>
    <xf numFmtId="0" fontId="10" fillId="2" borderId="0" xfId="0" applyFont="1" applyFill="1"/>
    <xf numFmtId="0" fontId="0" fillId="0" borderId="0" xfId="0" applyAlignment="1" applyProtection="1">
      <alignment horizontal="center" vertical="center" wrapText="1"/>
      <protection locked="0"/>
    </xf>
    <xf numFmtId="2" fontId="0" fillId="0" borderId="0" xfId="0" applyNumberFormat="1" applyAlignment="1" applyProtection="1">
      <alignment horizontal="center" vertical="center" wrapText="1"/>
      <protection locked="0"/>
    </xf>
    <xf numFmtId="0" fontId="0" fillId="0" borderId="0" xfId="0" applyAlignment="1">
      <alignment horizontal="left"/>
    </xf>
    <xf numFmtId="0" fontId="15" fillId="0" borderId="0" xfId="0" applyFont="1"/>
    <xf numFmtId="0" fontId="0" fillId="0" borderId="0" xfId="0" applyAlignment="1">
      <alignment horizontal="center" vertical="center"/>
    </xf>
    <xf numFmtId="0" fontId="16" fillId="0" borderId="0" xfId="0" applyFont="1" applyAlignment="1">
      <alignment horizontal="center" vertical="center"/>
    </xf>
    <xf numFmtId="0" fontId="3" fillId="0" borderId="0" xfId="2"/>
    <xf numFmtId="0" fontId="17" fillId="0" borderId="0" xfId="2" applyFont="1"/>
    <xf numFmtId="0" fontId="19" fillId="0" borderId="0" xfId="0" applyFont="1" applyAlignment="1">
      <alignment horizontal="right"/>
    </xf>
    <xf numFmtId="0" fontId="13" fillId="0" borderId="0" xfId="2" applyFont="1"/>
    <xf numFmtId="0" fontId="14" fillId="0" borderId="0" xfId="2" quotePrefix="1" applyFont="1" applyAlignment="1">
      <alignment horizontal="right"/>
    </xf>
    <xf numFmtId="0" fontId="17" fillId="0" borderId="0" xfId="2" quotePrefix="1" applyFont="1" applyAlignment="1">
      <alignment horizontal="right"/>
    </xf>
    <xf numFmtId="0" fontId="0" fillId="0" borderId="0" xfId="2" applyFont="1"/>
    <xf numFmtId="0" fontId="11" fillId="2" borderId="0" xfId="0" applyFont="1" applyFill="1" applyAlignment="1">
      <alignment horizontal="center"/>
    </xf>
    <xf numFmtId="0" fontId="0" fillId="0" borderId="24" xfId="0" applyBorder="1" applyAlignment="1" applyProtection="1">
      <alignment horizontal="center" vertical="center" wrapText="1"/>
      <protection locked="0"/>
    </xf>
    <xf numFmtId="49" fontId="0" fillId="0" borderId="24" xfId="0" applyNumberFormat="1" applyBorder="1" applyAlignment="1" applyProtection="1">
      <alignment horizontal="center" vertical="center" wrapText="1"/>
      <protection locked="0"/>
    </xf>
    <xf numFmtId="0" fontId="0" fillId="2" borderId="0" xfId="0" applyFill="1"/>
    <xf numFmtId="9" fontId="20" fillId="4" borderId="0" xfId="9" applyFont="1" applyFill="1" applyBorder="1" applyAlignment="1">
      <alignment horizontal="center" vertical="center"/>
    </xf>
    <xf numFmtId="0" fontId="15" fillId="0" borderId="0" xfId="0" applyFont="1" applyAlignment="1">
      <alignment horizontal="center" vertical="center" wrapText="1"/>
    </xf>
    <xf numFmtId="0" fontId="0" fillId="0" borderId="0" xfId="0" applyAlignment="1">
      <alignment horizontal="center" vertical="center" wrapText="1"/>
    </xf>
    <xf numFmtId="165" fontId="7" fillId="0" borderId="12" xfId="10" applyNumberFormat="1" applyFont="1" applyBorder="1" applyAlignment="1">
      <alignment horizontal="center" vertical="center"/>
    </xf>
    <xf numFmtId="0" fontId="7" fillId="0" borderId="12" xfId="0" applyFont="1" applyBorder="1" applyAlignment="1">
      <alignment horizontal="center" vertical="center"/>
    </xf>
    <xf numFmtId="2" fontId="7" fillId="0" borderId="12" xfId="0" applyNumberFormat="1" applyFont="1" applyBorder="1" applyAlignment="1">
      <alignment horizontal="center" vertical="center"/>
    </xf>
    <xf numFmtId="165" fontId="7" fillId="0" borderId="13" xfId="10" applyNumberFormat="1" applyFont="1" applyBorder="1" applyAlignment="1">
      <alignment horizontal="center" vertical="center"/>
    </xf>
    <xf numFmtId="0" fontId="7" fillId="0" borderId="13" xfId="0" applyFont="1" applyBorder="1" applyAlignment="1">
      <alignment horizontal="center" vertical="center"/>
    </xf>
    <xf numFmtId="2" fontId="7" fillId="0" borderId="13" xfId="0" applyNumberFormat="1" applyFont="1" applyBorder="1" applyAlignment="1">
      <alignment horizontal="center" vertical="center"/>
    </xf>
    <xf numFmtId="0" fontId="21" fillId="0" borderId="0" xfId="0" applyFont="1"/>
    <xf numFmtId="14" fontId="0" fillId="0" borderId="25" xfId="0" applyNumberFormat="1" applyBorder="1" applyAlignment="1">
      <alignment horizontal="center" vertical="center"/>
    </xf>
    <xf numFmtId="0" fontId="0" fillId="0" borderId="25" xfId="0" applyBorder="1" applyAlignment="1">
      <alignment horizontal="center" vertical="center"/>
    </xf>
    <xf numFmtId="43" fontId="15" fillId="2" borderId="25" xfId="1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5" xfId="10" applyNumberFormat="1" applyFont="1" applyFill="1" applyBorder="1" applyAlignment="1">
      <alignment horizontal="center" vertical="center"/>
    </xf>
    <xf numFmtId="165" fontId="15" fillId="2" borderId="25" xfId="10" applyNumberFormat="1" applyFont="1" applyFill="1" applyBorder="1" applyAlignment="1">
      <alignment horizontal="center" vertical="center"/>
    </xf>
    <xf numFmtId="14" fontId="0" fillId="0" borderId="31" xfId="0" applyNumberFormat="1" applyBorder="1" applyAlignment="1">
      <alignment horizontal="center" vertical="center"/>
    </xf>
    <xf numFmtId="0" fontId="0" fillId="0" borderId="31" xfId="0" applyBorder="1" applyAlignment="1">
      <alignment horizontal="center" vertical="center"/>
    </xf>
    <xf numFmtId="43" fontId="15" fillId="2" borderId="31" xfId="1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1" xfId="10" applyNumberFormat="1" applyFont="1" applyFill="1" applyBorder="1" applyAlignment="1">
      <alignment horizontal="center" vertical="center"/>
    </xf>
    <xf numFmtId="165" fontId="15" fillId="2" borderId="31" xfId="10" applyNumberFormat="1" applyFont="1" applyFill="1" applyBorder="1" applyAlignment="1">
      <alignment horizontal="center" vertical="center"/>
    </xf>
    <xf numFmtId="0" fontId="26" fillId="0" borderId="0" xfId="0" applyFont="1"/>
    <xf numFmtId="0" fontId="16" fillId="0" borderId="0" xfId="0" applyFont="1" applyAlignment="1">
      <alignment horizontal="center"/>
    </xf>
    <xf numFmtId="0" fontId="0" fillId="5" borderId="0" xfId="0" applyFill="1"/>
    <xf numFmtId="0" fontId="20" fillId="0" borderId="0" xfId="0" applyFont="1" applyAlignment="1">
      <alignment horizontal="center"/>
    </xf>
    <xf numFmtId="0" fontId="20" fillId="0" borderId="0" xfId="0" applyFont="1"/>
    <xf numFmtId="0" fontId="20" fillId="4" borderId="0" xfId="0" applyFont="1" applyFill="1" applyAlignment="1">
      <alignment horizontal="center"/>
    </xf>
    <xf numFmtId="0" fontId="20" fillId="4" borderId="0" xfId="0" applyFont="1" applyFill="1"/>
    <xf numFmtId="14" fontId="20" fillId="0" borderId="0" xfId="0" applyNumberFormat="1" applyFont="1" applyAlignment="1">
      <alignment horizontal="center"/>
    </xf>
    <xf numFmtId="0" fontId="0" fillId="4" borderId="0" xfId="0" applyFill="1"/>
    <xf numFmtId="0" fontId="20" fillId="5" borderId="0" xfId="0" applyFont="1" applyFill="1"/>
    <xf numFmtId="0" fontId="0" fillId="0" borderId="32" xfId="0" applyBorder="1"/>
    <xf numFmtId="0" fontId="0" fillId="5" borderId="32" xfId="0" applyFill="1" applyBorder="1"/>
    <xf numFmtId="0" fontId="0" fillId="4" borderId="32" xfId="0" applyFill="1" applyBorder="1"/>
    <xf numFmtId="0" fontId="20" fillId="0" borderId="32" xfId="0" applyFont="1" applyBorder="1"/>
    <xf numFmtId="0" fontId="20" fillId="5" borderId="32" xfId="0" applyFont="1" applyFill="1" applyBorder="1"/>
    <xf numFmtId="165" fontId="20" fillId="0" borderId="0" xfId="0" applyNumberFormat="1" applyFont="1" applyAlignment="1">
      <alignment horizontal="center"/>
    </xf>
    <xf numFmtId="165" fontId="16" fillId="0" borderId="0" xfId="0" applyNumberFormat="1" applyFont="1" applyAlignment="1">
      <alignment horizontal="center"/>
    </xf>
    <xf numFmtId="0" fontId="0" fillId="6" borderId="0" xfId="0" applyFill="1"/>
    <xf numFmtId="0" fontId="0" fillId="6" borderId="32" xfId="0" applyFill="1" applyBorder="1"/>
    <xf numFmtId="0" fontId="27" fillId="0" borderId="0" xfId="0" pivotButton="1" applyFont="1" applyAlignment="1">
      <alignment horizontal="left"/>
    </xf>
    <xf numFmtId="0" fontId="27" fillId="0" borderId="0" xfId="0" applyFont="1" applyAlignment="1">
      <alignment horizontal="left"/>
    </xf>
    <xf numFmtId="43" fontId="7" fillId="0" borderId="20" xfId="10" applyFont="1" applyBorder="1" applyAlignment="1">
      <alignment horizontal="center" vertical="center"/>
    </xf>
    <xf numFmtId="43" fontId="7" fillId="0" borderId="17" xfId="10" applyFont="1" applyBorder="1" applyAlignment="1">
      <alignment horizontal="center" vertical="center"/>
    </xf>
    <xf numFmtId="0" fontId="28" fillId="0" borderId="0" xfId="2" applyFont="1"/>
    <xf numFmtId="0" fontId="3" fillId="0" borderId="0" xfId="11"/>
    <xf numFmtId="0" fontId="3" fillId="0" borderId="0" xfId="11" quotePrefix="1" applyAlignment="1">
      <alignment horizontal="right"/>
    </xf>
    <xf numFmtId="0" fontId="3" fillId="0" borderId="0" xfId="11" quotePrefix="1"/>
    <xf numFmtId="0" fontId="7" fillId="0" borderId="14" xfId="0" applyFont="1" applyBorder="1"/>
    <xf numFmtId="0" fontId="7" fillId="0" borderId="15" xfId="0" applyFont="1" applyBorder="1"/>
    <xf numFmtId="0" fontId="7" fillId="0" borderId="18" xfId="0" applyFont="1" applyBorder="1"/>
    <xf numFmtId="0" fontId="7" fillId="0" borderId="19" xfId="0" applyFont="1" applyBorder="1"/>
    <xf numFmtId="0" fontId="0" fillId="4" borderId="0" xfId="0" applyFill="1" applyAlignment="1">
      <alignment vertical="center"/>
    </xf>
    <xf numFmtId="0" fontId="3" fillId="7" borderId="0" xfId="11" applyFill="1"/>
    <xf numFmtId="0" fontId="31" fillId="0" borderId="0" xfId="11" applyFont="1"/>
    <xf numFmtId="0" fontId="20" fillId="0" borderId="0" xfId="11" applyFont="1"/>
    <xf numFmtId="0" fontId="20" fillId="0" borderId="0" xfId="11" quotePrefix="1" applyFont="1" applyAlignment="1">
      <alignment horizontal="left"/>
    </xf>
    <xf numFmtId="0" fontId="17" fillId="0" borderId="0" xfId="11" quotePrefix="1" applyFont="1" applyAlignment="1">
      <alignment horizontal="right"/>
    </xf>
    <xf numFmtId="0" fontId="3" fillId="0" borderId="0" xfId="11" applyAlignment="1">
      <alignment horizontal="right"/>
    </xf>
    <xf numFmtId="0" fontId="3" fillId="0" borderId="0" xfId="11" applyAlignment="1">
      <alignment horizontal="left"/>
    </xf>
    <xf numFmtId="0" fontId="32" fillId="0" borderId="0" xfId="11" applyFont="1"/>
    <xf numFmtId="0" fontId="17" fillId="0" borderId="0" xfId="11" applyFont="1" applyAlignment="1">
      <alignment horizontal="right"/>
    </xf>
    <xf numFmtId="0" fontId="33" fillId="0" borderId="0" xfId="12"/>
    <xf numFmtId="0" fontId="16" fillId="8" borderId="0" xfId="0" applyFont="1" applyFill="1" applyAlignment="1">
      <alignment horizontal="center" vertical="center" wrapText="1"/>
    </xf>
    <xf numFmtId="0" fontId="16" fillId="8" borderId="1" xfId="0" applyFont="1" applyFill="1" applyBorder="1" applyAlignment="1">
      <alignment horizontal="center" vertical="center" wrapText="1"/>
    </xf>
    <xf numFmtId="0" fontId="0" fillId="0" borderId="33" xfId="0" applyBorder="1" applyAlignment="1" applyProtection="1">
      <alignment horizontal="center" vertical="center" wrapText="1"/>
      <protection locked="0"/>
    </xf>
    <xf numFmtId="2" fontId="0" fillId="0" borderId="33" xfId="0" applyNumberFormat="1" applyBorder="1" applyAlignment="1" applyProtection="1">
      <alignment horizontal="center" vertical="center" wrapText="1"/>
      <protection locked="0"/>
    </xf>
    <xf numFmtId="0" fontId="16" fillId="7" borderId="1"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6" fillId="9" borderId="26" xfId="0" applyFont="1" applyFill="1" applyBorder="1" applyAlignment="1">
      <alignment horizontal="center" vertical="center" wrapText="1"/>
    </xf>
    <xf numFmtId="0" fontId="16" fillId="8" borderId="27" xfId="0" applyFont="1" applyFill="1" applyBorder="1" applyAlignment="1">
      <alignment horizontal="center" vertical="center" wrapText="1"/>
    </xf>
    <xf numFmtId="0" fontId="16" fillId="8" borderId="28"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2" fillId="7" borderId="14"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2" xfId="0" applyFont="1" applyFill="1" applyBorder="1" applyAlignment="1">
      <alignment horizontal="center" vertical="center"/>
    </xf>
    <xf numFmtId="0" fontId="18" fillId="9" borderId="0" xfId="0" applyFont="1" applyFill="1" applyAlignment="1">
      <alignment vertical="center"/>
    </xf>
    <xf numFmtId="0" fontId="34" fillId="9" borderId="0" xfId="0" applyFont="1" applyFill="1" applyAlignment="1">
      <alignment vertical="center"/>
    </xf>
    <xf numFmtId="0" fontId="18" fillId="9" borderId="0" xfId="0" applyFont="1" applyFill="1"/>
    <xf numFmtId="0" fontId="3" fillId="7" borderId="0" xfId="11" applyFill="1" applyAlignment="1">
      <alignment horizontal="center"/>
    </xf>
    <xf numFmtId="0" fontId="3" fillId="0" borderId="0" xfId="11" applyAlignment="1">
      <alignment horizontal="center"/>
    </xf>
    <xf numFmtId="0" fontId="30" fillId="7" borderId="0" xfId="11" applyFont="1" applyFill="1" applyAlignment="1">
      <alignment horizontal="center" vertical="center"/>
    </xf>
    <xf numFmtId="0" fontId="11" fillId="2" borderId="0" xfId="0" applyFont="1" applyFill="1" applyAlignment="1">
      <alignment horizontal="center"/>
    </xf>
    <xf numFmtId="165" fontId="29" fillId="4" borderId="0" xfId="10" applyNumberFormat="1" applyFont="1" applyFill="1" applyBorder="1" applyAlignment="1">
      <alignment horizontal="right" vertical="center"/>
    </xf>
    <xf numFmtId="165" fontId="7" fillId="0" borderId="4" xfId="10" applyNumberFormat="1" applyFont="1" applyBorder="1" applyAlignment="1">
      <alignment horizontal="center"/>
    </xf>
    <xf numFmtId="0" fontId="12" fillId="7" borderId="14" xfId="0" applyFont="1" applyFill="1" applyBorder="1" applyAlignment="1">
      <alignment horizontal="left" vertical="center"/>
    </xf>
    <xf numFmtId="0" fontId="12" fillId="7" borderId="15" xfId="0" applyFont="1" applyFill="1" applyBorder="1" applyAlignment="1">
      <alignment horizontal="left" vertical="center"/>
    </xf>
    <xf numFmtId="0" fontId="12" fillId="7" borderId="14" xfId="0" applyFont="1" applyFill="1" applyBorder="1" applyAlignment="1">
      <alignment horizontal="center" vertical="center"/>
    </xf>
    <xf numFmtId="0" fontId="12" fillId="7" borderId="16" xfId="0" applyFont="1" applyFill="1" applyBorder="1" applyAlignment="1">
      <alignment horizontal="center" vertical="center"/>
    </xf>
    <xf numFmtId="0" fontId="0" fillId="0" borderId="4" xfId="0" applyBorder="1" applyAlignment="1">
      <alignment horizontal="center"/>
    </xf>
    <xf numFmtId="0" fontId="7" fillId="0" borderId="0" xfId="0" applyFont="1" applyAlignment="1">
      <alignment horizontal="left" vertical="center" wrapText="1"/>
    </xf>
    <xf numFmtId="0" fontId="7" fillId="0" borderId="3" xfId="0" applyFont="1" applyBorder="1" applyAlignment="1">
      <alignment horizontal="left" vertical="center" wrapText="1"/>
    </xf>
    <xf numFmtId="165" fontId="7" fillId="0" borderId="17" xfId="10" applyNumberFormat="1" applyFont="1" applyBorder="1" applyAlignment="1">
      <alignment horizontal="center" vertical="center"/>
    </xf>
    <xf numFmtId="165" fontId="7" fillId="0" borderId="16" xfId="10" applyNumberFormat="1" applyFont="1" applyBorder="1" applyAlignment="1">
      <alignment horizontal="center" vertical="center"/>
    </xf>
    <xf numFmtId="0" fontId="7" fillId="3" borderId="5" xfId="0" applyFont="1" applyFill="1" applyBorder="1" applyAlignment="1">
      <alignment horizontal="center"/>
    </xf>
    <xf numFmtId="0" fontId="7" fillId="3" borderId="6" xfId="0" applyFont="1" applyFill="1" applyBorder="1" applyAlignment="1">
      <alignment horizontal="center"/>
    </xf>
    <xf numFmtId="165" fontId="7" fillId="0" borderId="3" xfId="10" applyNumberFormat="1" applyFont="1" applyBorder="1" applyAlignment="1">
      <alignment horizontal="center"/>
    </xf>
    <xf numFmtId="0" fontId="9" fillId="7" borderId="0" xfId="0" applyFont="1" applyFill="1" applyAlignment="1">
      <alignment horizontal="center" vertical="center"/>
    </xf>
    <xf numFmtId="0" fontId="8" fillId="7" borderId="0" xfId="0" applyFont="1" applyFill="1" applyAlignment="1">
      <alignment horizontal="center"/>
    </xf>
    <xf numFmtId="0" fontId="7" fillId="0" borderId="11" xfId="0" applyFont="1" applyBorder="1" applyAlignment="1">
      <alignment horizontal="center"/>
    </xf>
    <xf numFmtId="0" fontId="0" fillId="0" borderId="10" xfId="0" applyBorder="1" applyAlignment="1">
      <alignment horizontal="center"/>
    </xf>
    <xf numFmtId="0" fontId="7" fillId="0" borderId="7" xfId="0" applyFont="1" applyBorder="1" applyAlignment="1">
      <alignment horizontal="center"/>
    </xf>
    <xf numFmtId="0" fontId="0" fillId="0" borderId="3" xfId="0" applyBorder="1" applyAlignment="1">
      <alignment horizontal="center"/>
    </xf>
    <xf numFmtId="164" fontId="7" fillId="0" borderId="0" xfId="0" applyNumberFormat="1" applyFont="1" applyAlignment="1">
      <alignment horizontal="center"/>
    </xf>
    <xf numFmtId="0" fontId="24" fillId="0" borderId="0" xfId="0" applyFont="1" applyAlignment="1">
      <alignment horizontal="center" vertical="center"/>
    </xf>
    <xf numFmtId="0" fontId="22" fillId="0" borderId="0" xfId="0" applyFont="1" applyAlignment="1">
      <alignment horizontal="center" vertical="center" wrapText="1"/>
    </xf>
    <xf numFmtId="165" fontId="35" fillId="9" borderId="0" xfId="10" applyNumberFormat="1" applyFont="1" applyFill="1" applyBorder="1" applyAlignment="1">
      <alignment horizontal="right" vertical="center"/>
    </xf>
    <xf numFmtId="0" fontId="23" fillId="0" borderId="0" xfId="0" applyFont="1" applyAlignment="1">
      <alignment horizontal="center" vertical="center" wrapText="1"/>
    </xf>
    <xf numFmtId="165" fontId="7" fillId="0" borderId="21" xfId="10" applyNumberFormat="1" applyFont="1" applyBorder="1" applyAlignment="1">
      <alignment horizontal="center" vertical="center"/>
    </xf>
    <xf numFmtId="165" fontId="7" fillId="0" borderId="22" xfId="10" applyNumberFormat="1" applyFont="1" applyBorder="1" applyAlignment="1">
      <alignment horizontal="center" vertical="center"/>
    </xf>
    <xf numFmtId="165" fontId="35" fillId="9" borderId="23" xfId="10" applyNumberFormat="1" applyFont="1" applyFill="1" applyBorder="1" applyAlignment="1">
      <alignment horizontal="right" vertical="center"/>
    </xf>
  </cellXfs>
  <cellStyles count="13">
    <cellStyle name="Comma" xfId="10" builtinId="3"/>
    <cellStyle name="Comma 2" xfId="5" xr:uid="{70B95B68-42E5-4134-B60C-D53D63EA8C64}"/>
    <cellStyle name="Comma 3" xfId="8" xr:uid="{E6060E65-816D-42A3-BC2B-BC7AE08DF09F}"/>
    <cellStyle name="Hyperlink 2" xfId="12" xr:uid="{5D19FB97-952C-4BB4-B319-0ACFF8398DB7}"/>
    <cellStyle name="Normal" xfId="0" builtinId="0"/>
    <cellStyle name="Normal 2" xfId="1" xr:uid="{630AB955-5629-4F25-81F3-D0850CCA2D8B}"/>
    <cellStyle name="Normal 2 2" xfId="2" xr:uid="{BBC0A887-27F1-430C-A62B-8FDD810F3453}"/>
    <cellStyle name="Normal 2 2 2" xfId="11" xr:uid="{EC9E626C-815F-456F-AE2E-1BDAF40E6AC2}"/>
    <cellStyle name="Normal 3" xfId="3" xr:uid="{19553023-A532-4B21-B780-2F68384C80B9}"/>
    <cellStyle name="Normal 4" xfId="6" xr:uid="{9C62A56D-8BFB-43DA-B794-93EBCA984803}"/>
    <cellStyle name="Percent" xfId="9" builtinId="5"/>
    <cellStyle name="Percent 2" xfId="4" xr:uid="{1D541CDC-ACE8-4B54-AB6D-F143BBC82663}"/>
    <cellStyle name="Percent 3" xfId="7" xr:uid="{C04F5020-2218-4635-A7A5-19093E1C865B}"/>
  </cellStyles>
  <dxfs count="157">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ont>
        <sz val="9"/>
      </font>
    </dxf>
    <dxf>
      <font>
        <sz val="9"/>
      </font>
    </dxf>
    <dxf>
      <font>
        <sz val="9"/>
      </font>
    </dxf>
    <dxf>
      <font>
        <sz val="9"/>
      </font>
    </dxf>
    <dxf>
      <font>
        <sz val="9"/>
      </font>
    </dxf>
    <dxf>
      <font>
        <sz val="9"/>
      </font>
    </dxf>
    <dxf>
      <font>
        <sz val="9"/>
      </font>
    </dxf>
    <dxf>
      <font>
        <sz val="9"/>
      </font>
    </dxf>
    <dxf>
      <font>
        <sz val="9"/>
      </font>
    </dxf>
    <dxf>
      <font>
        <color theme="0"/>
      </font>
    </dxf>
    <dxf>
      <font>
        <color theme="0"/>
      </font>
    </dxf>
    <dxf>
      <numFmt numFmtId="165" formatCode="_(* #,##0_);_(* \(#,##0\);_(* &quot;-&quot;??_);_(@_)"/>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rgb="FF9C0006"/>
      </font>
    </dxf>
    <dxf>
      <font>
        <color rgb="FF9C5700"/>
      </font>
      <fill>
        <patternFill>
          <bgColor rgb="FFFFEB9C"/>
        </patternFill>
      </fill>
    </dxf>
    <dxf>
      <font>
        <color rgb="FF006100"/>
      </font>
      <fill>
        <patternFill>
          <bgColor rgb="FFC6EFCE"/>
        </patternFill>
      </fill>
    </dxf>
    <dxf>
      <font>
        <color theme="0"/>
      </font>
      <fill>
        <patternFill>
          <bgColor theme="0" tint="-0.34998626667073579"/>
        </patternFill>
      </fill>
    </dxf>
    <dxf>
      <font>
        <color rgb="FF9C0006"/>
      </font>
      <fill>
        <patternFill>
          <bgColor rgb="FFFFC7CE"/>
        </patternFill>
      </fill>
    </dxf>
    <dxf>
      <font>
        <color theme="0" tint="-4.9989318521683403E-2"/>
      </font>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tint="0.34998626667073579"/>
        <name val="Arial"/>
        <family val="2"/>
        <scheme val="none"/>
      </font>
      <numFmt numFmtId="165" formatCode="_(* #,##0_);_(* \(#,##0\);_(* &quot;-&quot;??_);_(@_)"/>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19" formatCode="m/d/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0" formatCode="Genera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19" formatCode="m/d/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0" formatCode="Genera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0" formatCode="Genera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u val="none"/>
        <vertAlign val="baseline"/>
        <sz val="10"/>
        <color theme="1" tint="0.34998626667073579"/>
        <name val="Arial"/>
        <family val="2"/>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outline val="0"/>
        <shadow val="0"/>
        <u val="none"/>
        <vertAlign val="baseline"/>
        <sz val="10"/>
        <color theme="1" tint="0.34998626667073579"/>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0" formatCode="Genera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19" formatCode="m/d/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0" formatCode="Genera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0" formatCode="Genera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numFmt numFmtId="0" formatCode="Genera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Arial"/>
        <family val="2"/>
        <scheme val="none"/>
      </font>
      <numFmt numFmtId="19" formatCode="m/d/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name val="Arial"/>
        <family val="2"/>
        <scheme val="none"/>
      </font>
      <alignment horizontal="center" vertical="center" textRotation="0" wrapText="0" indent="0" justifyLastLine="0" shrinkToFit="0" readingOrder="0"/>
    </dxf>
    <dxf>
      <border>
        <bottom style="thin">
          <color theme="0" tint="-4.9989318521683403E-2"/>
        </bottom>
      </border>
    </dxf>
    <dxf>
      <font>
        <b val="0"/>
        <i val="0"/>
        <strike val="0"/>
        <condense val="0"/>
        <extend val="0"/>
        <outline val="0"/>
        <shadow val="0"/>
        <u val="none"/>
        <vertAlign val="baseline"/>
        <sz val="10"/>
        <color theme="1"/>
        <name val="Arial"/>
        <family val="2"/>
        <scheme val="none"/>
      </font>
      <fill>
        <patternFill patternType="solid">
          <fgColor indexed="64"/>
          <bgColor rgb="FF28B78D"/>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bottom/>
      </border>
    </dxf>
    <dxf>
      <fill>
        <patternFill>
          <bgColor theme="0" tint="-0.34998626667073579"/>
        </patternFill>
      </fill>
    </dxf>
    <dxf>
      <font>
        <color rgb="FF9C0006"/>
      </font>
    </dxf>
    <dxf>
      <fill>
        <patternFill>
          <bgColor theme="0" tint="-0.34998626667073579"/>
        </patternFill>
      </fill>
    </dxf>
    <dxf>
      <font>
        <color rgb="FF9C5700"/>
      </font>
      <fill>
        <patternFill>
          <bgColor rgb="FFFFEB9C"/>
        </patternFill>
      </fill>
    </dxf>
    <dxf>
      <font>
        <color rgb="FF006100"/>
      </font>
      <fill>
        <patternFill>
          <bgColor rgb="FFC6EFCE"/>
        </patternFill>
      </fill>
    </dxf>
    <dxf>
      <font>
        <color theme="0"/>
      </font>
      <fill>
        <patternFill>
          <bgColor theme="0" tint="-0.34998626667073579"/>
        </patternFill>
      </fill>
    </dxf>
    <dxf>
      <font>
        <color rgb="FF9C0006"/>
      </font>
      <fill>
        <patternFill>
          <bgColor rgb="FFFFC7CE"/>
        </patternFill>
      </fill>
    </dxf>
    <dxf>
      <font>
        <color theme="0"/>
      </font>
      <fill>
        <patternFill>
          <bgColor theme="8"/>
        </patternFill>
      </fill>
    </dxf>
    <dxf>
      <font>
        <color rgb="FF006100"/>
      </font>
      <fill>
        <patternFill>
          <bgColor rgb="FFC6EFCE"/>
        </patternFill>
      </fill>
    </dxf>
    <dxf>
      <font>
        <color theme="0"/>
      </font>
      <fill>
        <patternFill>
          <bgColor theme="0"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4.9989318521683403E-2"/>
      </font>
      <fill>
        <patternFill>
          <bgColor theme="0" tint="-4.9989318521683403E-2"/>
        </patternFill>
      </fill>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font>
        <b val="0"/>
        <i val="0"/>
        <strike val="0"/>
        <condense val="0"/>
        <extend val="0"/>
        <outline val="0"/>
        <shadow val="0"/>
        <u val="none"/>
        <vertAlign val="baseline"/>
        <sz val="10"/>
        <color theme="1" tint="0.34998626667073579"/>
        <name val="Arial"/>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1" hidden="0"/>
    </dxf>
    <dxf>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vertical/>
        <horizontal/>
      </border>
      <protection locked="0" hidden="0"/>
    </dxf>
    <dxf>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numFmt numFmtId="2" formatCode="0.00"/>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border outline="0">
        <bottom style="thin">
          <color theme="0" tint="-0.14996795556505021"/>
        </bottom>
      </border>
    </dxf>
    <dxf>
      <border outline="0">
        <bottom style="thick">
          <color theme="0" tint="-0.14993743705557422"/>
        </bottom>
      </border>
    </dxf>
    <dxf>
      <font>
        <b val="0"/>
        <i val="0"/>
        <strike val="0"/>
        <condense val="0"/>
        <extend val="0"/>
        <outline val="0"/>
        <shadow val="0"/>
        <u val="none"/>
        <vertAlign val="baseline"/>
        <sz val="10"/>
        <color theme="0"/>
        <name val="Arial"/>
        <family val="2"/>
        <scheme val="none"/>
      </font>
      <fill>
        <patternFill patternType="solid">
          <fgColor indexed="64"/>
          <bgColor theme="1" tint="0.499984740745262"/>
        </patternFill>
      </fill>
      <alignment horizontal="center" vertical="center" textRotation="0" wrapText="1" indent="0" justifyLastLine="0" shrinkToFit="0" readingOrder="0"/>
    </dxf>
    <dxf>
      <font>
        <color theme="0"/>
      </font>
      <fill>
        <patternFill>
          <bgColor rgb="FFC00000"/>
        </patternFill>
      </fill>
    </dxf>
    <dxf>
      <font>
        <b/>
        <sz val="11"/>
        <color theme="1"/>
      </font>
      <border>
        <vertical/>
        <horizontal/>
      </border>
    </dxf>
    <dxf>
      <font>
        <color theme="1"/>
      </font>
      <border diagonalUp="0" diagonalDown="0">
        <left/>
        <right/>
        <top/>
        <bottom/>
        <vertical/>
        <horizontal/>
      </border>
    </dxf>
    <dxf>
      <font>
        <b/>
        <sz val="11"/>
        <color theme="1"/>
      </font>
    </dxf>
    <dxf>
      <fill>
        <patternFill patternType="solid">
          <fgColor theme="0"/>
          <bgColor theme="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color theme="1"/>
      </font>
      <border>
        <bottom style="thin">
          <color theme="6"/>
        </bottom>
        <vertical/>
        <horizontal/>
      </border>
    </dxf>
    <dxf>
      <font>
        <color theme="1"/>
      </font>
      <border diagonalUp="0" diagonalDown="0">
        <left/>
        <right/>
        <top/>
        <bottom/>
        <vertical/>
        <horizontal/>
      </border>
    </dxf>
    <dxf>
      <font>
        <b/>
        <color theme="1"/>
      </font>
      <border>
        <bottom style="thin">
          <color theme="4"/>
        </bottom>
        <vertical/>
        <horizontal/>
      </border>
    </dxf>
    <dxf>
      <font>
        <color theme="1"/>
      </font>
      <border>
        <left style="thin">
          <color theme="0" tint="-0.34998626667073579"/>
        </left>
        <right style="thin">
          <color theme="0" tint="-0.34998626667073579"/>
        </right>
        <top style="thin">
          <color theme="0" tint="-0.34998626667073579"/>
        </top>
        <bottom style="thin">
          <color theme="0" tint="-0.34998626667073579"/>
        </bottom>
        <vertical/>
        <horizontal/>
      </border>
    </dxf>
    <dxf>
      <border diagonalUp="0" diagonalDown="0">
        <left/>
        <right/>
        <top/>
        <bottom/>
        <vertical/>
        <horizontal/>
      </border>
    </dxf>
    <dxf>
      <font>
        <color theme="0"/>
      </font>
    </dxf>
    <dxf>
      <fill>
        <patternFill>
          <bgColor rgb="FF28B78D"/>
        </patternFill>
      </fill>
      <border diagonalUp="0" diagonalDown="0">
        <left/>
        <right/>
        <top/>
        <bottom/>
        <vertical/>
        <horizontal/>
      </border>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left/>
        <right/>
        <top/>
        <bottom/>
        <vertical/>
        <horizontal/>
      </border>
    </dxf>
    <dxf>
      <fill>
        <patternFill>
          <bgColor rgb="FF8FCFAD"/>
        </patternFill>
      </fill>
    </dxf>
    <dxf>
      <fill>
        <patternFill>
          <bgColor rgb="FF8FCFAD"/>
        </patternFill>
      </fill>
    </dxf>
    <dxf>
      <font>
        <color auto="1"/>
      </font>
      <fill>
        <patternFill patternType="none">
          <bgColor auto="1"/>
        </patternFill>
      </fill>
    </dxf>
    <dxf>
      <fill>
        <patternFill>
          <bgColor rgb="FF8FCFAD"/>
        </patternFill>
      </fill>
    </dxf>
    <dxf>
      <fill>
        <patternFill>
          <bgColor rgb="FF8FCFAD"/>
        </patternFill>
      </fill>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9" defaultTableStyle="TableStyleMedium2" defaultPivotStyle="PivotStyleLight16">
    <tableStyle name="PivotTable Style 1" table="0" count="6" xr9:uid="{3831004B-067D-418F-BD50-A3986E0D4865}">
      <tableStyleElement type="wholeTable" dxfId="156"/>
      <tableStyleElement type="headerRow" dxfId="155"/>
      <tableStyleElement type="totalRow" dxfId="154"/>
      <tableStyleElement type="lastColumn" dxfId="153"/>
      <tableStyleElement type="pageFieldLabels" dxfId="152"/>
      <tableStyleElement type="pageFieldValues" dxfId="151"/>
    </tableStyle>
    <tableStyle name="Slicer Style 1" pivot="0" table="0" count="8" xr9:uid="{6B0103B1-AE5E-4E9B-A35E-CDD51150C899}">
      <tableStyleElement type="wholeTable" dxfId="150"/>
    </tableStyle>
    <tableStyle name="Slicer Style 1 2" pivot="0" table="0" count="8" xr9:uid="{121112F6-CD7D-4975-B100-08E955851BB0}">
      <tableStyleElement type="wholeTable" dxfId="149"/>
    </tableStyle>
    <tableStyle name="Slicer Style 1 2 5 4" pivot="0" table="0" count="9" xr9:uid="{D07FE74E-3242-4A11-A4BF-5AAF338CB368}">
      <tableStyleElement type="wholeTable" dxfId="148"/>
      <tableStyleElement type="headerRow" dxfId="147"/>
    </tableStyle>
    <tableStyle name="Slicer Style 1 3" pivot="0" table="0" count="8" xr9:uid="{8BD92410-15A9-4ECB-9964-090BC04989AA}">
      <tableStyleElement type="wholeTable" dxfId="146"/>
    </tableStyle>
    <tableStyle name="SlicerStyleLight1 2" pivot="0" table="0" count="10" xr9:uid="{10E40DBE-CA54-4EF0-84F0-AF5819175494}">
      <tableStyleElement type="wholeTable" dxfId="145"/>
      <tableStyleElement type="headerRow" dxfId="144"/>
    </tableStyle>
    <tableStyle name="SlicerStyleLight3 2" pivot="0" table="0" count="10" xr9:uid="{D14E2778-03AE-456F-A78D-BAB77719F708}">
      <tableStyleElement type="wholeTable" dxfId="143"/>
      <tableStyleElement type="headerRow" dxfId="142"/>
    </tableStyle>
    <tableStyle name="Timeline Style 1" pivot="0" table="0" count="8" xr9:uid="{E7FBEFCC-9E91-45D6-9FD4-D3137AAC2CB6}">
      <tableStyleElement type="wholeTable" dxfId="141"/>
      <tableStyleElement type="headerRow" dxfId="140"/>
    </tableStyle>
    <tableStyle name="TimeSlicerStyleDark3 2" pivot="0" table="0" count="9" xr9:uid="{F546E4F9-81A6-4E42-B60E-6D09F98B422A}">
      <tableStyleElement type="wholeTable" dxfId="139"/>
      <tableStyleElement type="headerRow" dxfId="138"/>
    </tableStyle>
  </tableStyles>
  <colors>
    <mruColors>
      <color rgb="FFA0A9AE"/>
      <color rgb="FF166588"/>
      <color rgb="FF114E69"/>
      <color rgb="FF28B78D"/>
      <color rgb="FF8FCFAD"/>
      <color rgb="FF50B47F"/>
      <color rgb="FF7395D3"/>
      <color rgb="FFF74F4F"/>
      <color rgb="FFFF6565"/>
      <color rgb="FFFF6161"/>
    </mruColors>
  </colors>
  <extLst>
    <ext xmlns:x14="http://schemas.microsoft.com/office/spreadsheetml/2009/9/main" uri="{46F421CA-312F-682f-3DD2-61675219B42D}">
      <x14:dxfs count="4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43"/>
            <x14:slicerStyleElement type="unselectedItemWithNoData" dxfId="42"/>
            <x14:slicerStyleElement type="selectedItemWithData" dxfId="41"/>
            <x14:slicerStyleElement type="selectedItemWithNoData" dxfId="40"/>
            <x14:slicerStyleElement type="hoveredUnselectedItemWithData" dxfId="39"/>
            <x14:slicerStyleElement type="hoveredSelectedItemWithData" dxfId="38"/>
            <x14:slicerStyleElement type="hoveredSelectedItemWithNoData" dxfId="37"/>
          </x14:slicerStyleElements>
        </x14:slicerStyle>
        <x14:slicerStyle name="Slicer Style 1 2">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SelectedItemWithNoData" dxfId="30"/>
          </x14:slicerStyleElements>
        </x14:slicerStyle>
        <x14:slicerStyle name="Slicer Style 1 2 5 4">
          <x14:slicerStyleElements>
            <x14:slicerStyleElement type="unselectedItemWithData" dxfId="29"/>
            <x14:slicerStyleElement type="unselectedItemWithNoData" dxfId="28"/>
            <x14:slicerStyleElement type="selectedItemWithData" dxfId="27"/>
            <x14:slicerStyleElement type="selectedItemWithNoData" dxfId="26"/>
            <x14:slicerStyleElement type="hoveredUnselectedItemWithData" dxfId="25"/>
            <x14:slicerStyleElement type="hoveredSelectedItemWithData" dxfId="24"/>
            <x14:slicerStyleElement type="hoveredSelectedItemWithNoData" dxfId="23"/>
          </x14:slicerStyleElements>
        </x14:slicerStyle>
        <x14:slicerStyle name="Slicer Style 1 3">
          <x14:slicerStyleElements>
            <x14:slicerStyleElement type="unselectedItemWithData" dxfId="22"/>
            <x14:slicerStyleElement type="unselectedItemWithNoData" dxfId="21"/>
            <x14:slicerStyleElement type="selectedItemWithData" dxfId="20"/>
            <x14:slicerStyleElement type="selectedItemWithNoData" dxfId="19"/>
            <x14:slicerStyleElement type="hoveredUnselectedItemWithData" dxfId="18"/>
            <x14:slicerStyleElement type="hoveredSelectedItemWithData" dxfId="17"/>
            <x14:slicerStyleElement type="hoveredSelectedItemWithNoData" dxfId="16"/>
          </x14:slicerStyleElements>
        </x14:slicerStyle>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3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13">
        <dxf>
          <fill>
            <patternFill patternType="solid">
              <fgColor theme="6" tint="0.39997558519241921"/>
              <bgColor theme="6" tint="0.39997558519241921"/>
            </patternFill>
          </fill>
          <border>
            <vertical/>
            <horizontal/>
          </border>
        </dxf>
        <dxf>
          <fill>
            <gradientFill degree="90">
              <stop position="0">
                <color theme="0" tint="-0.249977111117893"/>
              </stop>
              <stop position="1">
                <color theme="0" tint="-0.249977111117893"/>
              </stop>
            </gradientFill>
          </fill>
          <border>
            <vertical/>
            <horizontal/>
          </border>
        </dxf>
        <dxf>
          <fill>
            <gradientFill degree="90">
              <stop position="0">
                <color rgb="FF166588"/>
              </stop>
              <stop position="1">
                <color rgb="FF114E69"/>
              </stop>
            </gradientFill>
          </fill>
          <border>
            <vertical/>
            <horizontal/>
          </border>
        </dxf>
        <dxf>
          <font>
            <sz val="9"/>
            <color theme="1" tint="0.499984740745262"/>
          </font>
          <border>
            <left/>
            <right/>
            <top/>
            <bottom/>
            <vertical/>
            <horizontal/>
          </border>
        </dxf>
        <dxf>
          <font>
            <sz val="9"/>
            <color theme="1" tint="0.499984740745262"/>
          </font>
          <border>
            <left/>
            <right/>
            <top/>
            <bottom/>
            <vertical/>
            <horizontal/>
          </border>
        </dxf>
        <dxf>
          <font>
            <sz val="9"/>
            <color theme="1" tint="0.499984740745262"/>
          </font>
          <border>
            <left/>
            <right/>
            <top/>
            <bottom/>
            <vertical/>
            <horizontal/>
          </border>
        </dxf>
        <dxf>
          <font>
            <sz val="10"/>
            <color theme="6" tint="-0.249977111117893"/>
          </font>
          <border>
            <left/>
            <right/>
            <top/>
            <bottom/>
            <vertical/>
            <horizontal/>
          </border>
        </dxf>
        <dxf>
          <fill>
            <patternFill patternType="solid">
              <fgColor theme="0" tint="-0.14999847407452621"/>
              <bgColor theme="0" tint="-0.14999847407452621"/>
            </patternFill>
          </fill>
        </dxf>
        <dxf>
          <fill>
            <patternFill patternType="solid">
              <fgColor theme="0"/>
              <bgColor rgb="FF8FCFAD"/>
            </patternFill>
          </fill>
        </dxf>
        <dxf>
          <font>
            <sz val="9"/>
            <color theme="1" tint="0.499984740745262"/>
          </font>
        </dxf>
        <dxf>
          <font>
            <sz val="9"/>
            <color theme="1" tint="0.499984740745262"/>
          </font>
        </dxf>
        <dxf>
          <font>
            <sz val="9"/>
            <color theme="1" tint="0.499984740745262"/>
          </font>
        </dxf>
        <dxf>
          <font>
            <sz val="10"/>
            <color theme="1" tint="0.499984740745262"/>
          </font>
        </dxf>
      </x15:dxfs>
    </ext>
    <ext xmlns:x15="http://schemas.microsoft.com/office/spreadsheetml/2010/11/main" uri="{9260A510-F301-46a8-8635-F512D64BE5F5}">
      <x15:timelineStyles defaultTimelineStyle="TimeSlicerStyleLight1">
        <x15:timelineStyle name="Timeline Style 1">
          <x15:timelineStyleElements>
            <x15:timelineStyleElement type="selectionLabel" dxfId="12"/>
            <x15:timelineStyleElement type="timeLevel" dxfId="11"/>
            <x15:timelineStyleElement type="periodLabel1" dxfId="10"/>
            <x15:timelineStyleElement type="periodLabel2" dxfId="9"/>
            <x15:timelineStyleElement type="selectedTimeBlock" dxfId="8"/>
            <x15:timelineStyleElement type="unselectedTimeBlock" dxfId="7"/>
          </x15:timelineStyleElements>
        </x15:timelineStyle>
        <x15:timelineStyle name="TimeSlicerStyleDark3 2">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pivotCacheDefinition" Target="pivotCache/pivotCacheDefinition1.xml"/><Relationship Id="rId12" Type="http://schemas.microsoft.com/office/2011/relationships/timelineCache" Target="timelineCaches/timelineCache1.xml"/><Relationship Id="rId17" Type="http://schemas.microsoft.com/office/2022/10/relationships/richValueRel" Target="richData/richValueRel.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microsoft.com/office/2007/relationships/slicerCache" Target="slicerCaches/slicerCache3.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tyles" Target="styles.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[Purchase_Orders_Management.xlsx]Sheet2!po-status</c:name>
    <c:fmtId val="4"/>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
        <c:spPr>
          <a:solidFill>
            <a:srgbClr val="8FCFAD"/>
          </a:solidFill>
          <a:ln w="19050">
            <a:solidFill>
              <a:schemeClr val="lt1"/>
            </a:solidFill>
          </a:ln>
          <a:effectLst/>
        </c:spPr>
      </c:pivotFmt>
      <c:pivotFmt>
        <c:idx val="2"/>
        <c:spPr>
          <a:solidFill>
            <a:schemeClr val="accent4">
              <a:lumMod val="60000"/>
              <a:lumOff val="40000"/>
            </a:schemeClr>
          </a:solidFill>
          <a:ln w="19050">
            <a:solidFill>
              <a:schemeClr val="lt1"/>
            </a:solidFill>
          </a:ln>
          <a:effectLst/>
        </c:spPr>
      </c:pivotFmt>
      <c:pivotFmt>
        <c:idx val="3"/>
        <c:spPr>
          <a:solidFill>
            <a:schemeClr val="bg1">
              <a:lumMod val="65000"/>
            </a:schemeClr>
          </a:solidFill>
          <a:ln w="19050">
            <a:solidFill>
              <a:schemeClr val="lt1"/>
            </a:solidFill>
          </a:ln>
          <a:effectLst/>
        </c:spPr>
      </c:pivotFmt>
      <c:pivotFmt>
        <c:idx val="4"/>
        <c:spPr>
          <a:solidFill>
            <a:srgbClr val="C00000"/>
          </a:solidFill>
          <a:ln w="19050">
            <a:solidFill>
              <a:schemeClr val="lt1"/>
            </a:solidFill>
          </a:ln>
          <a:effectLst/>
        </c:spP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6"/>
        <c:spPr>
          <a:solidFill>
            <a:srgbClr val="C00000"/>
          </a:solidFill>
          <a:ln w="19050">
            <a:solidFill>
              <a:schemeClr val="lt1"/>
            </a:solidFill>
          </a:ln>
          <a:effectLst/>
        </c:spPr>
      </c:pivotFmt>
      <c:pivotFmt>
        <c:idx val="7"/>
        <c:spPr>
          <a:solidFill>
            <a:schemeClr val="bg1">
              <a:lumMod val="65000"/>
            </a:schemeClr>
          </a:solidFill>
          <a:ln w="19050">
            <a:solidFill>
              <a:schemeClr val="lt1"/>
            </a:solidFill>
          </a:ln>
          <a:effectLst/>
        </c:spPr>
      </c:pivotFmt>
      <c:pivotFmt>
        <c:idx val="8"/>
        <c:spPr>
          <a:solidFill>
            <a:schemeClr val="accent4">
              <a:lumMod val="60000"/>
              <a:lumOff val="40000"/>
            </a:schemeClr>
          </a:solidFill>
          <a:ln w="19050">
            <a:solidFill>
              <a:schemeClr val="lt1"/>
            </a:solidFill>
          </a:ln>
          <a:effectLst/>
        </c:spPr>
      </c:pivotFmt>
      <c:pivotFmt>
        <c:idx val="9"/>
        <c:spPr>
          <a:solidFill>
            <a:srgbClr val="8FCFAD"/>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C00000"/>
          </a:solidFill>
          <a:ln w="19050">
            <a:solidFill>
              <a:schemeClr val="lt1"/>
            </a:solidFill>
          </a:ln>
          <a:effectLst/>
        </c:spPr>
      </c:pivotFmt>
      <c:pivotFmt>
        <c:idx val="12"/>
        <c:spPr>
          <a:solidFill>
            <a:schemeClr val="bg1">
              <a:lumMod val="65000"/>
            </a:schemeClr>
          </a:solidFill>
          <a:ln w="19050">
            <a:solidFill>
              <a:schemeClr val="lt1"/>
            </a:solidFill>
          </a:ln>
          <a:effectLst/>
        </c:spPr>
      </c:pivotFmt>
      <c:pivotFmt>
        <c:idx val="13"/>
        <c:spPr>
          <a:solidFill>
            <a:schemeClr val="accent4">
              <a:lumMod val="60000"/>
              <a:lumOff val="40000"/>
            </a:schemeClr>
          </a:solidFill>
          <a:ln w="19050">
            <a:solidFill>
              <a:schemeClr val="lt1"/>
            </a:solidFill>
          </a:ln>
          <a:effectLst/>
        </c:spPr>
      </c:pivotFmt>
      <c:pivotFmt>
        <c:idx val="14"/>
        <c:spPr>
          <a:solidFill>
            <a:srgbClr val="28B78D"/>
          </a:solidFill>
          <a:ln w="19050">
            <a:solidFill>
              <a:schemeClr val="lt1"/>
            </a:solidFill>
          </a:ln>
          <a:effectLst/>
        </c:spPr>
      </c:pivotFmt>
    </c:pivotFmts>
    <c:plotArea>
      <c:layout>
        <c:manualLayout>
          <c:layoutTarget val="inner"/>
          <c:xMode val="edge"/>
          <c:yMode val="edge"/>
          <c:x val="0.37207338624504604"/>
          <c:y val="1.7921146953405017E-2"/>
          <c:w val="0.55488544509625537"/>
          <c:h val="0.97269847317472413"/>
        </c:manualLayout>
      </c:layout>
      <c:barChart>
        <c:barDir val="bar"/>
        <c:grouping val="clustered"/>
        <c:varyColors val="0"/>
        <c:ser>
          <c:idx val="0"/>
          <c:order val="0"/>
          <c:tx>
            <c:strRef>
              <c:f>Sheet2!$F$5</c:f>
              <c:strCache>
                <c:ptCount val="1"/>
                <c:pt idx="0">
                  <c:v>Total</c:v>
                </c:pt>
              </c:strCache>
            </c:strRef>
          </c:tx>
          <c:spPr>
            <a:solidFill>
              <a:schemeClr val="accent1"/>
            </a:solidFill>
            <a:ln w="19050">
              <a:solidFill>
                <a:schemeClr val="lt1"/>
              </a:solidFill>
            </a:ln>
            <a:effectLst/>
          </c:spPr>
          <c:invertIfNegative val="0"/>
          <c:dPt>
            <c:idx val="0"/>
            <c:invertIfNegative val="0"/>
            <c:bubble3D val="0"/>
            <c:spPr>
              <a:solidFill>
                <a:srgbClr val="C00000"/>
              </a:solidFill>
              <a:ln w="19050">
                <a:solidFill>
                  <a:schemeClr val="lt1"/>
                </a:solidFill>
              </a:ln>
              <a:effectLst/>
            </c:spPr>
            <c:extLst>
              <c:ext xmlns:c16="http://schemas.microsoft.com/office/drawing/2014/chart" uri="{C3380CC4-5D6E-409C-BE32-E72D297353CC}">
                <c16:uniqueId val="{00000001-1B15-4032-97A9-39C1EF58F4B9}"/>
              </c:ext>
            </c:extLst>
          </c:dPt>
          <c:dPt>
            <c:idx val="1"/>
            <c:invertIfNegative val="0"/>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1B15-4032-97A9-39C1EF58F4B9}"/>
              </c:ext>
            </c:extLst>
          </c:dPt>
          <c:dPt>
            <c:idx val="2"/>
            <c:invertIfNegative val="0"/>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5-1B15-4032-97A9-39C1EF58F4B9}"/>
              </c:ext>
            </c:extLst>
          </c:dPt>
          <c:dPt>
            <c:idx val="3"/>
            <c:invertIfNegative val="0"/>
            <c:bubble3D val="0"/>
            <c:spPr>
              <a:solidFill>
                <a:srgbClr val="28B78D"/>
              </a:solidFill>
              <a:ln w="19050">
                <a:solidFill>
                  <a:schemeClr val="lt1"/>
                </a:solidFill>
              </a:ln>
              <a:effectLst/>
            </c:spPr>
            <c:extLst>
              <c:ext xmlns:c16="http://schemas.microsoft.com/office/drawing/2014/chart" uri="{C3380CC4-5D6E-409C-BE32-E72D297353CC}">
                <c16:uniqueId val="{00000007-1B15-4032-97A9-39C1EF58F4B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Sheet2!$E$6:$E$10</c:f>
              <c:strCache>
                <c:ptCount val="4"/>
                <c:pt idx="0">
                  <c:v>Canceled</c:v>
                </c:pt>
                <c:pt idx="1">
                  <c:v>Hold</c:v>
                </c:pt>
                <c:pt idx="2">
                  <c:v>In-Progress</c:v>
                </c:pt>
                <c:pt idx="3">
                  <c:v>Received</c:v>
                </c:pt>
              </c:strCache>
            </c:strRef>
          </c:cat>
          <c:val>
            <c:numRef>
              <c:f>Sheet2!$F$6:$F$10</c:f>
              <c:numCache>
                <c:formatCode>General</c:formatCode>
                <c:ptCount val="4"/>
                <c:pt idx="0">
                  <c:v>1</c:v>
                </c:pt>
                <c:pt idx="1">
                  <c:v>2</c:v>
                </c:pt>
                <c:pt idx="2">
                  <c:v>8</c:v>
                </c:pt>
                <c:pt idx="3">
                  <c:v>8</c:v>
                </c:pt>
              </c:numCache>
            </c:numRef>
          </c:val>
          <c:extLst>
            <c:ext xmlns:c16="http://schemas.microsoft.com/office/drawing/2014/chart" uri="{C3380CC4-5D6E-409C-BE32-E72D297353CC}">
              <c16:uniqueId val="{00000008-1B15-4032-97A9-39C1EF58F4B9}"/>
            </c:ext>
          </c:extLst>
        </c:ser>
        <c:dLbls>
          <c:dLblPos val="outEnd"/>
          <c:showLegendKey val="0"/>
          <c:showVal val="1"/>
          <c:showCatName val="0"/>
          <c:showSerName val="0"/>
          <c:showPercent val="0"/>
          <c:showBubbleSize val="0"/>
        </c:dLbls>
        <c:gapWidth val="100"/>
        <c:axId val="1057574816"/>
        <c:axId val="1112175264"/>
      </c:barChart>
      <c:valAx>
        <c:axId val="1112175264"/>
        <c:scaling>
          <c:orientation val="minMax"/>
        </c:scaling>
        <c:delete val="1"/>
        <c:axPos val="b"/>
        <c:numFmt formatCode="General" sourceLinked="1"/>
        <c:majorTickMark val="out"/>
        <c:minorTickMark val="none"/>
        <c:tickLblPos val="nextTo"/>
        <c:crossAx val="1057574816"/>
        <c:crosses val="autoZero"/>
        <c:crossBetween val="between"/>
      </c:valAx>
      <c:catAx>
        <c:axId val="105757481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175264"/>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Suppliers-Vendors List'!A1"/><Relationship Id="rId7" Type="http://schemas.openxmlformats.org/officeDocument/2006/relationships/hyperlink" Target="#'PO Dashboard'!A1"/><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https://excelmastersheet.com/" TargetMode="External"/><Relationship Id="rId5" Type="http://schemas.openxmlformats.org/officeDocument/2006/relationships/hyperlink" Target="#'PO Management'!A1"/><Relationship Id="rId4" Type="http://schemas.openxmlformats.org/officeDocument/2006/relationships/hyperlink" Target="#'Items List and Stock Management'!A1"/></Relationships>
</file>

<file path=xl/drawings/_rels/drawing2.xml.rels><?xml version="1.0" encoding="UTF-8" standalone="yes"?>
<Relationships xmlns="http://schemas.openxmlformats.org/package/2006/relationships"><Relationship Id="rId3" Type="http://schemas.openxmlformats.org/officeDocument/2006/relationships/hyperlink" Target="#'Suppliers-Vendors List'!A1"/><Relationship Id="rId7" Type="http://schemas.openxmlformats.org/officeDocument/2006/relationships/hyperlink" Target="#'PO Dashboard'!A1"/><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https://excelmastersheet.com/" TargetMode="External"/><Relationship Id="rId5" Type="http://schemas.openxmlformats.org/officeDocument/2006/relationships/hyperlink" Target="#'PO Management'!A1"/><Relationship Id="rId4" Type="http://schemas.openxmlformats.org/officeDocument/2006/relationships/hyperlink" Target="#'Items List and Stock Management'!A1"/></Relationships>
</file>

<file path=xl/drawings/_rels/drawing3.xml.rels><?xml version="1.0" encoding="UTF-8" standalone="yes"?>
<Relationships xmlns="http://schemas.openxmlformats.org/package/2006/relationships"><Relationship Id="rId3" Type="http://schemas.openxmlformats.org/officeDocument/2006/relationships/hyperlink" Target="#'Suppliers-Vendors List'!A1"/><Relationship Id="rId7" Type="http://schemas.openxmlformats.org/officeDocument/2006/relationships/hyperlink" Target="#'PO Dashboard'!A1"/><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https://excelmastersheet.com/" TargetMode="External"/><Relationship Id="rId5" Type="http://schemas.openxmlformats.org/officeDocument/2006/relationships/hyperlink" Target="#'PO Management'!A1"/><Relationship Id="rId4" Type="http://schemas.openxmlformats.org/officeDocument/2006/relationships/hyperlink" Target="#'Items List and Stock Management'!A1"/></Relationships>
</file>

<file path=xl/drawings/_rels/drawing4.xml.rels><?xml version="1.0" encoding="UTF-8" standalone="yes"?>
<Relationships xmlns="http://schemas.openxmlformats.org/package/2006/relationships"><Relationship Id="rId3" Type="http://schemas.openxmlformats.org/officeDocument/2006/relationships/hyperlink" Target="#'Suppliers-Vendors List'!A1"/><Relationship Id="rId7" Type="http://schemas.openxmlformats.org/officeDocument/2006/relationships/hyperlink" Target="#'PO Dashboard'!A1"/><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https://excelmastersheet.com/" TargetMode="External"/><Relationship Id="rId5" Type="http://schemas.openxmlformats.org/officeDocument/2006/relationships/hyperlink" Target="#'PO Management'!A1"/><Relationship Id="rId4" Type="http://schemas.openxmlformats.org/officeDocument/2006/relationships/hyperlink" Target="#'Items List and Stock Management'!A1"/></Relationships>
</file>

<file path=xl/drawings/_rels/drawing5.xml.rels><?xml version="1.0" encoding="UTF-8" standalone="yes"?>
<Relationships xmlns="http://schemas.openxmlformats.org/package/2006/relationships"><Relationship Id="rId8" Type="http://schemas.openxmlformats.org/officeDocument/2006/relationships/hyperlink" Target="#'PO Dashboard'!A1"/><Relationship Id="rId3" Type="http://schemas.openxmlformats.org/officeDocument/2006/relationships/hyperlink" Target="#Instructions!A1"/><Relationship Id="rId7" Type="http://schemas.openxmlformats.org/officeDocument/2006/relationships/hyperlink" Target="https://excelmastersheet.com/" TargetMode="External"/><Relationship Id="rId2"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hyperlink" Target="#'PO Management'!A1"/><Relationship Id="rId5" Type="http://schemas.openxmlformats.org/officeDocument/2006/relationships/hyperlink" Target="#'Items List and Stock Management'!A1"/><Relationship Id="rId4" Type="http://schemas.openxmlformats.org/officeDocument/2006/relationships/hyperlink" Target="#'Suppliers-Vendors List'!A1"/></Relationships>
</file>

<file path=xl/drawings/drawing1.xml><?xml version="1.0" encoding="utf-8"?>
<xdr:wsDr xmlns:xdr="http://schemas.openxmlformats.org/drawingml/2006/spreadsheetDrawing" xmlns:a="http://schemas.openxmlformats.org/drawingml/2006/main">
  <xdr:twoCellAnchor>
    <xdr:from>
      <xdr:col>1</xdr:col>
      <xdr:colOff>44824</xdr:colOff>
      <xdr:row>0</xdr:row>
      <xdr:rowOff>35859</xdr:rowOff>
    </xdr:from>
    <xdr:to>
      <xdr:col>13</xdr:col>
      <xdr:colOff>134468</xdr:colOff>
      <xdr:row>1</xdr:row>
      <xdr:rowOff>134471</xdr:rowOff>
    </xdr:to>
    <xdr:grpSp>
      <xdr:nvGrpSpPr>
        <xdr:cNvPr id="4" name="Group 3">
          <a:hlinkClick xmlns:r="http://schemas.openxmlformats.org/officeDocument/2006/relationships" r:id="rId1"/>
          <a:extLst>
            <a:ext uri="{FF2B5EF4-FFF2-40B4-BE49-F238E27FC236}">
              <a16:creationId xmlns:a16="http://schemas.microsoft.com/office/drawing/2014/main" id="{BE15815C-3669-4FBB-B3C4-0F3DAF368AEB}"/>
            </a:ext>
          </a:extLst>
        </xdr:cNvPr>
        <xdr:cNvGrpSpPr/>
      </xdr:nvGrpSpPr>
      <xdr:grpSpPr>
        <a:xfrm>
          <a:off x="2563906" y="35859"/>
          <a:ext cx="8373033" cy="268941"/>
          <a:chOff x="2510118" y="35859"/>
          <a:chExt cx="8373033" cy="268941"/>
        </a:xfrm>
      </xdr:grpSpPr>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1274CC05-E8E1-47C6-80C9-C3C7DC271417}"/>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3DE788EF-4BA9-57C7-FE95-D462704416FA}"/>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Suppliers</a:t>
            </a:r>
            <a:r>
              <a:rPr lang="en-US" sz="1050" baseline="0"/>
              <a:t> List</a:t>
            </a:r>
            <a:endParaRPr lang="en-US" sz="1050"/>
          </a:p>
        </xdr:txBody>
      </xdr:sp>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621C67B9-352B-1CD7-1DA8-BD9B31528A5A}"/>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Items List</a:t>
            </a:r>
          </a:p>
        </xdr:txBody>
      </xdr:sp>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F976241E-02D1-4C4C-2C80-559603F0F076}"/>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PO Management</a:t>
            </a:r>
          </a:p>
        </xdr:txBody>
      </xdr:sp>
      <xdr:sp macro="" textlink="">
        <xdr:nvSpPr>
          <xdr:cNvPr id="20" name="Rectangle: Rounded Corners 19">
            <a:hlinkClick xmlns:r="http://schemas.openxmlformats.org/officeDocument/2006/relationships" r:id="rId6"/>
            <a:extLst>
              <a:ext uri="{FF2B5EF4-FFF2-40B4-BE49-F238E27FC236}">
                <a16:creationId xmlns:a16="http://schemas.microsoft.com/office/drawing/2014/main" id="{80EF8D79-D5B5-7DFC-BC59-99793445E447}"/>
              </a:ext>
            </a:extLst>
          </xdr:cNvPr>
          <xdr:cNvSpPr/>
        </xdr:nvSpPr>
        <xdr:spPr>
          <a:xfrm>
            <a:off x="9439833"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21" name="Rectangle: Rounded Corners 20">
            <a:hlinkClick xmlns:r="http://schemas.openxmlformats.org/officeDocument/2006/relationships" r:id="rId7"/>
            <a:extLst>
              <a:ext uri="{FF2B5EF4-FFF2-40B4-BE49-F238E27FC236}">
                <a16:creationId xmlns:a16="http://schemas.microsoft.com/office/drawing/2014/main" id="{1513DBBE-4B42-1661-1DD3-F986127A828E}"/>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twoCellAnchor editAs="oneCell">
    <xdr:from>
      <xdr:col>1</xdr:col>
      <xdr:colOff>34739</xdr:colOff>
      <xdr:row>47</xdr:row>
      <xdr:rowOff>150161</xdr:rowOff>
    </xdr:from>
    <xdr:to>
      <xdr:col>5</xdr:col>
      <xdr:colOff>98836</xdr:colOff>
      <xdr:row>71</xdr:row>
      <xdr:rowOff>123040</xdr:rowOff>
    </xdr:to>
    <xdr:pic>
      <xdr:nvPicPr>
        <xdr:cNvPr id="22" name="Picture 21" descr="A screenshot of a computer error&#10;&#10;Description automatically generated">
          <a:extLst>
            <a:ext uri="{FF2B5EF4-FFF2-40B4-BE49-F238E27FC236}">
              <a16:creationId xmlns:a16="http://schemas.microsoft.com/office/drawing/2014/main" id="{092E02A4-5FA4-4A9C-9851-D5ADE131D9DD}"/>
            </a:ext>
            <a:ext uri="{147F2762-F138-4A5C-976F-8EAC2B608ADB}">
              <a16:predDERef xmlns:a16="http://schemas.microsoft.com/office/drawing/2014/main" pred="{C33109C2-D52B-49CF-85D2-CB6CD902FEF9}"/>
            </a:ext>
          </a:extLst>
        </xdr:cNvPr>
        <xdr:cNvPicPr>
          <a:picLocks noChangeAspect="1"/>
        </xdr:cNvPicPr>
      </xdr:nvPicPr>
      <xdr:blipFill>
        <a:blip xmlns:r="http://schemas.openxmlformats.org/officeDocument/2006/relationships" r:embed="rId8"/>
        <a:stretch>
          <a:fillRect/>
        </a:stretch>
      </xdr:blipFill>
      <xdr:spPr>
        <a:xfrm>
          <a:off x="2556959" y="5994701"/>
          <a:ext cx="2837777" cy="3988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26895</xdr:colOff>
      <xdr:row>0</xdr:row>
      <xdr:rowOff>26895</xdr:rowOff>
    </xdr:from>
    <xdr:to>
      <xdr:col>5</xdr:col>
      <xdr:colOff>484092</xdr:colOff>
      <xdr:row>0</xdr:row>
      <xdr:rowOff>295836</xdr:rowOff>
    </xdr:to>
    <xdr:grpSp>
      <xdr:nvGrpSpPr>
        <xdr:cNvPr id="2" name="Group 1">
          <a:hlinkClick xmlns:r="http://schemas.openxmlformats.org/officeDocument/2006/relationships" r:id="rId1"/>
          <a:extLst>
            <a:ext uri="{FF2B5EF4-FFF2-40B4-BE49-F238E27FC236}">
              <a16:creationId xmlns:a16="http://schemas.microsoft.com/office/drawing/2014/main" id="{A5CD6B74-92ED-4A24-95A5-B0E8FB5D87ED}"/>
            </a:ext>
          </a:extLst>
        </xdr:cNvPr>
        <xdr:cNvGrpSpPr/>
      </xdr:nvGrpSpPr>
      <xdr:grpSpPr>
        <a:xfrm>
          <a:off x="148815" y="26895"/>
          <a:ext cx="8374377" cy="268941"/>
          <a:chOff x="2510118" y="35859"/>
          <a:chExt cx="8373033" cy="268941"/>
        </a:xfrm>
      </xdr:grpSpPr>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DE67599A-2185-8B51-562D-E487F6B2D2F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47D9D940-F967-2DD1-7D13-B7577FD46DA7}"/>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Suppliers</a:t>
            </a:r>
            <a:r>
              <a:rPr lang="en-US" sz="1050" baseline="0"/>
              <a:t> List</a:t>
            </a:r>
            <a:endParaRPr lang="en-US" sz="1050"/>
          </a:p>
        </xdr:txBody>
      </xdr:sp>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418526CE-E3A3-CE4F-83EE-2CFC71B43565}"/>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Items List</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3CAE250D-DE6A-D013-D39E-66C000FB6945}"/>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PO Management</a:t>
            </a:r>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2EB0F12C-C3E6-FD85-9D68-A4993E92D75E}"/>
              </a:ext>
            </a:extLst>
          </xdr:cNvPr>
          <xdr:cNvSpPr/>
        </xdr:nvSpPr>
        <xdr:spPr>
          <a:xfrm>
            <a:off x="9439833"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59B07974-7DE5-87D8-F118-1828D0C35A2C}"/>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25401</xdr:colOff>
      <xdr:row>0</xdr:row>
      <xdr:rowOff>25401</xdr:rowOff>
    </xdr:from>
    <xdr:to>
      <xdr:col>5</xdr:col>
      <xdr:colOff>812299</xdr:colOff>
      <xdr:row>0</xdr:row>
      <xdr:rowOff>294342</xdr:rowOff>
    </xdr:to>
    <xdr:grpSp>
      <xdr:nvGrpSpPr>
        <xdr:cNvPr id="2" name="Group 1">
          <a:hlinkClick xmlns:r="http://schemas.openxmlformats.org/officeDocument/2006/relationships" r:id="rId1"/>
          <a:extLst>
            <a:ext uri="{FF2B5EF4-FFF2-40B4-BE49-F238E27FC236}">
              <a16:creationId xmlns:a16="http://schemas.microsoft.com/office/drawing/2014/main" id="{F2AF6F15-B54F-4675-A750-B21AB826F000}"/>
            </a:ext>
          </a:extLst>
        </xdr:cNvPr>
        <xdr:cNvGrpSpPr/>
      </xdr:nvGrpSpPr>
      <xdr:grpSpPr>
        <a:xfrm>
          <a:off x="296334" y="25401"/>
          <a:ext cx="8373032" cy="268941"/>
          <a:chOff x="2510118" y="35859"/>
          <a:chExt cx="8373033" cy="268941"/>
        </a:xfrm>
      </xdr:grpSpPr>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2D0F0F78-13AE-A345-8B01-C80EF8250DE8}"/>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889DFA6B-B269-F491-A558-DD05D63820C2}"/>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Suppliers</a:t>
            </a:r>
            <a:r>
              <a:rPr lang="en-US" sz="1050" baseline="0"/>
              <a:t> List</a:t>
            </a:r>
            <a:endParaRPr lang="en-US" sz="1050"/>
          </a:p>
        </xdr:txBody>
      </xdr:sp>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4B6A9F61-76AB-06B0-1640-263BB56A4615}"/>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Items List</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89A4F6F5-3DE1-1CEA-11D2-B4891CA11E31}"/>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PO Management</a:t>
            </a:r>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2F682E6A-E21C-AA5F-2482-8C6E456A6F68}"/>
              </a:ext>
            </a:extLst>
          </xdr:cNvPr>
          <xdr:cNvSpPr/>
        </xdr:nvSpPr>
        <xdr:spPr>
          <a:xfrm>
            <a:off x="9439833"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DE7E8206-7D3B-D25E-8EF5-BD3A54C13B18}"/>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25401</xdr:colOff>
      <xdr:row>0</xdr:row>
      <xdr:rowOff>33868</xdr:rowOff>
    </xdr:from>
    <xdr:to>
      <xdr:col>7</xdr:col>
      <xdr:colOff>1362633</xdr:colOff>
      <xdr:row>0</xdr:row>
      <xdr:rowOff>302809</xdr:rowOff>
    </xdr:to>
    <xdr:grpSp>
      <xdr:nvGrpSpPr>
        <xdr:cNvPr id="2" name="Group 1">
          <a:hlinkClick xmlns:r="http://schemas.openxmlformats.org/officeDocument/2006/relationships" r:id="rId1"/>
          <a:extLst>
            <a:ext uri="{FF2B5EF4-FFF2-40B4-BE49-F238E27FC236}">
              <a16:creationId xmlns:a16="http://schemas.microsoft.com/office/drawing/2014/main" id="{6B4B2278-D18A-4547-88BF-0FFE6B6B84E9}"/>
            </a:ext>
          </a:extLst>
        </xdr:cNvPr>
        <xdr:cNvGrpSpPr/>
      </xdr:nvGrpSpPr>
      <xdr:grpSpPr>
        <a:xfrm>
          <a:off x="204695" y="33868"/>
          <a:ext cx="8374526" cy="268941"/>
          <a:chOff x="2510118" y="35859"/>
          <a:chExt cx="8373033" cy="268941"/>
        </a:xfrm>
      </xdr:grpSpPr>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441F9D43-266E-2F7E-CFE8-449AC3A820C8}"/>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7AEEDB0D-DF29-02C5-3844-B2C6B7D5B5EB}"/>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Suppliers</a:t>
            </a:r>
            <a:r>
              <a:rPr lang="en-US" sz="1050" baseline="0"/>
              <a:t> List</a:t>
            </a:r>
            <a:endParaRPr lang="en-US" sz="1050"/>
          </a:p>
        </xdr:txBody>
      </xdr:sp>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FBA5DC22-5191-8AFA-74CB-ED971035EC86}"/>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Items List</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81CF906E-8003-DABE-80FE-A2E758CD7B7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PO Management</a:t>
            </a:r>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2DBBFFAA-C058-2BC0-031C-2C48D76121ED}"/>
              </a:ext>
            </a:extLst>
          </xdr:cNvPr>
          <xdr:cNvSpPr/>
        </xdr:nvSpPr>
        <xdr:spPr>
          <a:xfrm>
            <a:off x="9439833"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87EF1FD6-6DF7-258F-64CB-4D6F49D656C3}"/>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792480</xdr:colOff>
          <xdr:row>2</xdr:row>
          <xdr:rowOff>45720</xdr:rowOff>
        </xdr:from>
        <xdr:to>
          <xdr:col>8</xdr:col>
          <xdr:colOff>388620</xdr:colOff>
          <xdr:row>3</xdr:row>
          <xdr:rowOff>175260</xdr:rowOff>
        </xdr:to>
        <xdr:sp macro="" textlink="">
          <xdr:nvSpPr>
            <xdr:cNvPr id="9227" name="Button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Refresh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792480</xdr:colOff>
          <xdr:row>2</xdr:row>
          <xdr:rowOff>45720</xdr:rowOff>
        </xdr:from>
        <xdr:to>
          <xdr:col>6</xdr:col>
          <xdr:colOff>807720</xdr:colOff>
          <xdr:row>3</xdr:row>
          <xdr:rowOff>175260</xdr:rowOff>
        </xdr:to>
        <xdr:sp macro="" textlink="">
          <xdr:nvSpPr>
            <xdr:cNvPr id="9228" name="Button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Full Screen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556260</xdr:colOff>
          <xdr:row>2</xdr:row>
          <xdr:rowOff>45720</xdr:rowOff>
        </xdr:from>
        <xdr:to>
          <xdr:col>5</xdr:col>
          <xdr:colOff>807720</xdr:colOff>
          <xdr:row>3</xdr:row>
          <xdr:rowOff>175260</xdr:rowOff>
        </xdr:to>
        <xdr:sp macro="" textlink="">
          <xdr:nvSpPr>
            <xdr:cNvPr id="9229" name="Button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Print PO</a:t>
              </a:r>
            </a:p>
          </xdr:txBody>
        </xdr:sp>
        <xdr:clientData fPrintsWithSheet="0"/>
      </xdr:twoCellAnchor>
    </mc:Choice>
    <mc:Fallback/>
  </mc:AlternateContent>
  <xdr:twoCellAnchor editAs="oneCell">
    <xdr:from>
      <xdr:col>17</xdr:col>
      <xdr:colOff>15240</xdr:colOff>
      <xdr:row>2</xdr:row>
      <xdr:rowOff>30480</xdr:rowOff>
    </xdr:from>
    <xdr:to>
      <xdr:col>18</xdr:col>
      <xdr:colOff>662939</xdr:colOff>
      <xdr:row>8</xdr:row>
      <xdr:rowOff>144780</xdr:rowOff>
    </xdr:to>
    <mc:AlternateContent xmlns:mc="http://schemas.openxmlformats.org/markup-compatibility/2006" xmlns:a14="http://schemas.microsoft.com/office/drawing/2010/main">
      <mc:Choice Requires="a14">
        <xdr:graphicFrame macro="">
          <xdr:nvGraphicFramePr>
            <xdr:cNvPr id="3" name="Department">
              <a:extLst>
                <a:ext uri="{FF2B5EF4-FFF2-40B4-BE49-F238E27FC236}">
                  <a16:creationId xmlns:a16="http://schemas.microsoft.com/office/drawing/2014/main" id="{00000000-0008-0000-04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6500707" y="352213"/>
              <a:ext cx="1672166" cy="140123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662940</xdr:colOff>
      <xdr:row>2</xdr:row>
      <xdr:rowOff>30480</xdr:rowOff>
    </xdr:from>
    <xdr:to>
      <xdr:col>20</xdr:col>
      <xdr:colOff>632460</xdr:colOff>
      <xdr:row>8</xdr:row>
      <xdr:rowOff>152400</xdr:rowOff>
    </xdr:to>
    <mc:AlternateContent xmlns:mc="http://schemas.openxmlformats.org/markup-compatibility/2006" xmlns:a14="http://schemas.microsoft.com/office/drawing/2010/main">
      <mc:Choice Requires="a14">
        <xdr:graphicFrame macro="">
          <xdr:nvGraphicFramePr>
            <xdr:cNvPr id="4" name="Item Category">
              <a:extLst>
                <a:ext uri="{FF2B5EF4-FFF2-40B4-BE49-F238E27FC236}">
                  <a16:creationId xmlns:a16="http://schemas.microsoft.com/office/drawing/2014/main" id="{00000000-0008-0000-0400-000004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Item Category"/>
            </a:graphicData>
          </a:graphic>
        </xdr:graphicFrame>
      </mc:Choice>
      <mc:Fallback xmlns="">
        <xdr:sp macro="" textlink="">
          <xdr:nvSpPr>
            <xdr:cNvPr id="0" name=""/>
            <xdr:cNvSpPr>
              <a:spLocks noTextEdit="1"/>
            </xdr:cNvSpPr>
          </xdr:nvSpPr>
          <xdr:spPr>
            <a:xfrm>
              <a:off x="8172873" y="352213"/>
              <a:ext cx="1832187" cy="1408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632460</xdr:colOff>
      <xdr:row>2</xdr:row>
      <xdr:rowOff>30481</xdr:rowOff>
    </xdr:from>
    <xdr:to>
      <xdr:col>22</xdr:col>
      <xdr:colOff>396241</xdr:colOff>
      <xdr:row>8</xdr:row>
      <xdr:rowOff>152401</xdr:rowOff>
    </xdr:to>
    <mc:AlternateContent xmlns:mc="http://schemas.openxmlformats.org/markup-compatibility/2006" xmlns:a14="http://schemas.microsoft.com/office/drawing/2010/main">
      <mc:Choice Requires="a14">
        <xdr:graphicFrame macro="">
          <xdr:nvGraphicFramePr>
            <xdr:cNvPr id="5" name="Vendor Name">
              <a:extLst>
                <a:ext uri="{FF2B5EF4-FFF2-40B4-BE49-F238E27FC236}">
                  <a16:creationId xmlns:a16="http://schemas.microsoft.com/office/drawing/2014/main" id="{00000000-0008-0000-0400-000005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Vendor Name"/>
            </a:graphicData>
          </a:graphic>
        </xdr:graphicFrame>
      </mc:Choice>
      <mc:Fallback xmlns="">
        <xdr:sp macro="" textlink="">
          <xdr:nvSpPr>
            <xdr:cNvPr id="0" name=""/>
            <xdr:cNvSpPr>
              <a:spLocks noTextEdit="1"/>
            </xdr:cNvSpPr>
          </xdr:nvSpPr>
          <xdr:spPr>
            <a:xfrm>
              <a:off x="10005060" y="352214"/>
              <a:ext cx="1829647" cy="1408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26</xdr:col>
      <xdr:colOff>83820</xdr:colOff>
      <xdr:row>2</xdr:row>
      <xdr:rowOff>22860</xdr:rowOff>
    </xdr:from>
    <xdr:to>
      <xdr:col>28</xdr:col>
      <xdr:colOff>960120</xdr:colOff>
      <xdr:row>8</xdr:row>
      <xdr:rowOff>114300</xdr:rowOff>
    </xdr:to>
    <mc:AlternateContent xmlns:mc="http://schemas.openxmlformats.org/markup-compatibility/2006" xmlns:tsle="http://schemas.microsoft.com/office/drawing/2012/timeslicer">
      <mc:Choice Requires="tsle">
        <xdr:graphicFrame macro="">
          <xdr:nvGraphicFramePr>
            <xdr:cNvPr id="6" name="PO-Date">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microsoft.com/office/drawing/2012/timeslicer">
              <tsle:timeslicer name="PO-Date"/>
            </a:graphicData>
          </a:graphic>
        </xdr:graphicFrame>
      </mc:Choice>
      <mc:Fallback xmlns="">
        <xdr:sp macro="" textlink="">
          <xdr:nvSpPr>
            <xdr:cNvPr id="0" name=""/>
            <xdr:cNvSpPr>
              <a:spLocks noTextEdit="1"/>
            </xdr:cNvSpPr>
          </xdr:nvSpPr>
          <xdr:spPr>
            <a:xfrm>
              <a:off x="15611687" y="344593"/>
              <a:ext cx="2806700" cy="1378374"/>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22</xdr:col>
      <xdr:colOff>381000</xdr:colOff>
      <xdr:row>2</xdr:row>
      <xdr:rowOff>38101</xdr:rowOff>
    </xdr:from>
    <xdr:to>
      <xdr:col>24</xdr:col>
      <xdr:colOff>38099</xdr:colOff>
      <xdr:row>8</xdr:row>
      <xdr:rowOff>137161</xdr:rowOff>
    </xdr:to>
    <mc:AlternateContent xmlns:mc="http://schemas.openxmlformats.org/markup-compatibility/2006" xmlns:a14="http://schemas.microsoft.com/office/drawing/2010/main">
      <mc:Choice Requires="a14">
        <xdr:graphicFrame macro="">
          <xdr:nvGraphicFramePr>
            <xdr:cNvPr id="7" name="PO-Status">
              <a:extLst>
                <a:ext uri="{FF2B5EF4-FFF2-40B4-BE49-F238E27FC236}">
                  <a16:creationId xmlns:a16="http://schemas.microsoft.com/office/drawing/2014/main" id="{00000000-0008-0000-0400-000007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O-Status"/>
            </a:graphicData>
          </a:graphic>
        </xdr:graphicFrame>
      </mc:Choice>
      <mc:Fallback xmlns="">
        <xdr:sp macro="" textlink="">
          <xdr:nvSpPr>
            <xdr:cNvPr id="0" name=""/>
            <xdr:cNvSpPr>
              <a:spLocks noTextEdit="1"/>
            </xdr:cNvSpPr>
          </xdr:nvSpPr>
          <xdr:spPr>
            <a:xfrm>
              <a:off x="11819467" y="359834"/>
              <a:ext cx="1833033" cy="138599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24</xdr:col>
      <xdr:colOff>0</xdr:colOff>
      <xdr:row>2</xdr:row>
      <xdr:rowOff>15240</xdr:rowOff>
    </xdr:from>
    <xdr:to>
      <xdr:col>26</xdr:col>
      <xdr:colOff>0</xdr:colOff>
      <xdr:row>8</xdr:row>
      <xdr:rowOff>152400</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16934</xdr:colOff>
      <xdr:row>0</xdr:row>
      <xdr:rowOff>33868</xdr:rowOff>
    </xdr:from>
    <xdr:to>
      <xdr:col>25</xdr:col>
      <xdr:colOff>312766</xdr:colOff>
      <xdr:row>0</xdr:row>
      <xdr:rowOff>302809</xdr:rowOff>
    </xdr:to>
    <xdr:grpSp>
      <xdr:nvGrpSpPr>
        <xdr:cNvPr id="2" name="Group 1">
          <a:hlinkClick xmlns:r="http://schemas.openxmlformats.org/officeDocument/2006/relationships" r:id="rId2"/>
          <a:extLst>
            <a:ext uri="{FF2B5EF4-FFF2-40B4-BE49-F238E27FC236}">
              <a16:creationId xmlns:a16="http://schemas.microsoft.com/office/drawing/2014/main" id="{58A74DDF-0421-4FEE-811F-B2F35A8D3C5A}"/>
            </a:ext>
          </a:extLst>
        </xdr:cNvPr>
        <xdr:cNvGrpSpPr/>
      </xdr:nvGrpSpPr>
      <xdr:grpSpPr>
        <a:xfrm>
          <a:off x="6507381" y="33868"/>
          <a:ext cx="8355103" cy="268941"/>
          <a:chOff x="2510118" y="35859"/>
          <a:chExt cx="8373033" cy="268941"/>
        </a:xfrm>
      </xdr:grpSpPr>
      <xdr:sp macro="" textlink="">
        <xdr:nvSpPr>
          <xdr:cNvPr id="9" name="Rectangle: Rounded Corners 8">
            <a:hlinkClick xmlns:r="http://schemas.openxmlformats.org/officeDocument/2006/relationships" r:id="rId3"/>
            <a:extLst>
              <a:ext uri="{FF2B5EF4-FFF2-40B4-BE49-F238E27FC236}">
                <a16:creationId xmlns:a16="http://schemas.microsoft.com/office/drawing/2014/main" id="{199094FD-353D-1BA8-0873-BB4FA47EC835}"/>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10" name="Rectangle: Rounded Corners 9">
            <a:hlinkClick xmlns:r="http://schemas.openxmlformats.org/officeDocument/2006/relationships" r:id="rId4"/>
            <a:extLst>
              <a:ext uri="{FF2B5EF4-FFF2-40B4-BE49-F238E27FC236}">
                <a16:creationId xmlns:a16="http://schemas.microsoft.com/office/drawing/2014/main" id="{73743937-1257-61B1-E24C-95FB15151FD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Suppliers</a:t>
            </a:r>
            <a:r>
              <a:rPr lang="en-US" sz="1050" baseline="0"/>
              <a:t> List</a:t>
            </a:r>
            <a:endParaRPr lang="en-US" sz="1050"/>
          </a:p>
        </xdr:txBody>
      </xdr:sp>
      <xdr:sp macro="" textlink="">
        <xdr:nvSpPr>
          <xdr:cNvPr id="11" name="Rectangle: Rounded Corners 10">
            <a:hlinkClick xmlns:r="http://schemas.openxmlformats.org/officeDocument/2006/relationships" r:id="rId5"/>
            <a:extLst>
              <a:ext uri="{FF2B5EF4-FFF2-40B4-BE49-F238E27FC236}">
                <a16:creationId xmlns:a16="http://schemas.microsoft.com/office/drawing/2014/main" id="{3EB95563-9A0A-AA8D-C9FA-71A04D7E41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Items List</a:t>
            </a:r>
          </a:p>
        </xdr:txBody>
      </xdr:sp>
      <xdr:sp macro="" textlink="">
        <xdr:nvSpPr>
          <xdr:cNvPr id="12" name="Rectangle: Rounded Corners 11">
            <a:hlinkClick xmlns:r="http://schemas.openxmlformats.org/officeDocument/2006/relationships" r:id="rId6"/>
            <a:extLst>
              <a:ext uri="{FF2B5EF4-FFF2-40B4-BE49-F238E27FC236}">
                <a16:creationId xmlns:a16="http://schemas.microsoft.com/office/drawing/2014/main" id="{DE8FF7A6-E63B-64FA-F242-F99D452888E7}"/>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PO Management</a:t>
            </a:r>
          </a:p>
        </xdr:txBody>
      </xdr:sp>
      <xdr:sp macro="" textlink="">
        <xdr:nvSpPr>
          <xdr:cNvPr id="13" name="Rectangle: Rounded Corners 12">
            <a:hlinkClick xmlns:r="http://schemas.openxmlformats.org/officeDocument/2006/relationships" r:id="rId7"/>
            <a:extLst>
              <a:ext uri="{FF2B5EF4-FFF2-40B4-BE49-F238E27FC236}">
                <a16:creationId xmlns:a16="http://schemas.microsoft.com/office/drawing/2014/main" id="{C43953A2-9B90-F3F4-882D-D9C8A55E2754}"/>
              </a:ext>
            </a:extLst>
          </xdr:cNvPr>
          <xdr:cNvSpPr/>
        </xdr:nvSpPr>
        <xdr:spPr>
          <a:xfrm>
            <a:off x="9439833"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14" name="Rectangle: Rounded Corners 13">
            <a:hlinkClick xmlns:r="http://schemas.openxmlformats.org/officeDocument/2006/relationships" r:id="rId8"/>
            <a:extLst>
              <a:ext uri="{FF2B5EF4-FFF2-40B4-BE49-F238E27FC236}">
                <a16:creationId xmlns:a16="http://schemas.microsoft.com/office/drawing/2014/main" id="{BBC334E7-28C7-FA1F-1E16-92421397812E}"/>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mZiad" refreshedDate="45451.631715856478" createdVersion="6" refreshedVersion="8" minRefreshableVersion="3" recordCount="33" xr:uid="{9B200E6E-D4AC-432C-851D-D034F20CA954}">
  <cacheSource type="worksheet">
    <worksheetSource name="inv"/>
  </cacheSource>
  <cacheFields count="26">
    <cacheField name="PR-Date" numFmtId="14">
      <sharedItems containsSemiMixedTypes="0" containsNonDate="0" containsDate="1" containsString="0" minDate="2022-11-10T00:00:00" maxDate="2023-11-05T00:00:00"/>
    </cacheField>
    <cacheField name="PR-Number" numFmtId="0">
      <sharedItems/>
    </cacheField>
    <cacheField name="Department" numFmtId="0">
      <sharedItems count="5">
        <s v="Production"/>
        <s v="Quality"/>
        <s v="Material"/>
        <s v="Warehouse"/>
        <s v="Planning"/>
      </sharedItems>
    </cacheField>
    <cacheField name="Item Code" numFmtId="0">
      <sharedItems count="7">
        <s v="PNA0002"/>
        <s v="PNA0001"/>
        <s v="PNA0008"/>
        <s v="PNA0011"/>
        <s v="PNA0009"/>
        <s v="PNA0004"/>
        <s v="PNA0006"/>
      </sharedItems>
    </cacheField>
    <cacheField name="Required date" numFmtId="14">
      <sharedItems containsSemiMixedTypes="0" containsNonDate="0" containsDate="1" containsString="0" minDate="2022-12-05T00:00:00" maxDate="2023-11-21T00:00:00" count="31">
        <d v="2023-02-18T00:00:00"/>
        <d v="2023-03-01T00:00:00"/>
        <d v="2023-01-21T00:00:00"/>
        <d v="2023-04-18T00:00:00"/>
        <d v="2023-05-09T00:00:00"/>
        <d v="2023-03-09T00:00:00"/>
        <d v="2023-04-01T00:00:00"/>
        <d v="2023-04-13T00:00:00"/>
        <d v="2023-04-12T00:00:00"/>
        <d v="2023-03-06T00:00:00"/>
        <d v="2023-04-29T00:00:00"/>
        <d v="2022-12-26T00:00:00"/>
        <d v="2023-03-08T00:00:00"/>
        <d v="2023-04-09T00:00:00"/>
        <d v="2023-02-22T00:00:00"/>
        <d v="2023-03-20T00:00:00"/>
        <d v="2023-04-17T00:00:00"/>
        <d v="2023-02-08T00:00:00"/>
        <d v="2023-02-25T00:00:00"/>
        <d v="2023-03-07T00:00:00"/>
        <d v="2023-03-03T00:00:00"/>
        <d v="2023-02-05T00:00:00"/>
        <d v="2023-02-28T00:00:00"/>
        <d v="2023-03-23T00:00:00"/>
        <d v="2023-06-03T00:00:00"/>
        <d v="2023-05-01T00:00:00"/>
        <d v="2023-05-10T00:00:00"/>
        <d v="2023-05-20T00:00:00"/>
        <d v="2023-03-15T00:00:00"/>
        <d v="2022-12-05T00:00:00"/>
        <d v="2023-11-20T00:00:00"/>
      </sharedItems>
    </cacheField>
    <cacheField name="Order quantity" numFmtId="0">
      <sharedItems containsSemiMixedTypes="0" containsString="0" containsNumber="1" containsInteger="1" minValue="3" maxValue="49"/>
    </cacheField>
    <cacheField name="Item Description" numFmtId="43">
      <sharedItems count="4">
        <s v="OTHERs ( Plant , Refrigerator , Shelves )"/>
        <s v="Furniture&amp; Fixtures"/>
        <s v="Computer, IT and Printers "/>
        <s v="Office Equipment"/>
      </sharedItems>
    </cacheField>
    <cacheField name="Stock on hand" numFmtId="0">
      <sharedItems containsSemiMixedTypes="0" containsString="0" containsNumber="1" containsInteger="1" minValue="5" maxValue="203"/>
    </cacheField>
    <cacheField name="On stock?" numFmtId="0">
      <sharedItems/>
    </cacheField>
    <cacheField name="Purchase requisition approval?" numFmtId="0">
      <sharedItems/>
    </cacheField>
    <cacheField name="PO-Number" numFmtId="0">
      <sharedItems containsBlank="1" count="16">
        <m/>
        <s v="PO-0002"/>
        <s v="PO-0008"/>
        <s v="PO-0009"/>
        <s v="PO-0011"/>
        <s v="PO-0012"/>
        <s v="PO-0013"/>
        <s v="PO-0014"/>
        <s v="PO-0015"/>
        <s v="PO-0016"/>
        <s v="PO-0021"/>
        <s v="PO-0022"/>
        <s v="PO-0025"/>
        <s v="PO-0026"/>
        <s v="PO-0027"/>
        <s v="PO-0003" u="1"/>
      </sharedItems>
    </cacheField>
    <cacheField name="PO-Date" numFmtId="14">
      <sharedItems containsNonDate="0" containsDate="1" containsString="0" containsBlank="1" minDate="2022-12-12T00:00:00" maxDate="2023-11-08T00:00:00" count="20">
        <m/>
        <d v="2022-12-23T00:00:00"/>
        <d v="2023-03-28T00:00:00"/>
        <d v="2023-03-08T00:00:00"/>
        <d v="2023-02-04T00:00:00"/>
        <d v="2022-12-12T00:00:00"/>
        <d v="2023-02-06T00:00:00"/>
        <d v="2023-03-13T00:00:00"/>
        <d v="2023-01-20T00:00:00"/>
        <d v="2023-02-19T00:00:00"/>
        <d v="2023-03-09T00:00:00"/>
        <d v="2023-03-19T00:00:00"/>
        <d v="2023-01-16T00:00:00"/>
        <d v="2023-01-17T00:00:00"/>
        <d v="2023-01-31T00:00:00"/>
        <d v="2023-02-21T00:00:00"/>
        <d v="2023-04-15T00:00:00"/>
        <d v="2023-02-14T00:00:00"/>
        <d v="2023-11-07T00:00:00"/>
        <d v="2023-11-06T00:00:00"/>
      </sharedItems>
    </cacheField>
    <cacheField name="Vendor Name" numFmtId="0">
      <sharedItems containsBlank="1" count="6">
        <m/>
        <s v="Vendor 1"/>
        <s v="Vendor 2"/>
        <s v="Vendor 4"/>
        <s v="Vendor 6"/>
        <s v="Vendor 7"/>
      </sharedItems>
    </cacheField>
    <cacheField name="PO-Status" numFmtId="0">
      <sharedItems containsBlank="1" count="5">
        <m/>
        <s v="In-Progress"/>
        <s v="Received"/>
        <s v="Hold"/>
        <s v="Canceled"/>
      </sharedItems>
    </cacheField>
    <cacheField name="Actual receiving date" numFmtId="14">
      <sharedItems containsNonDate="0" containsDate="1" containsString="0" containsBlank="1" minDate="2022-12-01T00:00:00" maxDate="2023-04-16T00:00:00" count="9">
        <m/>
        <d v="2023-04-15T00:00:00"/>
        <d v="2023-03-10T00:00:00"/>
        <d v="2023-04-09T00:00:00"/>
        <d v="2023-02-10T00:00:00"/>
        <d v="2023-02-25T00:00:00"/>
        <d v="2023-03-25T00:00:00"/>
        <d v="2023-03-12T00:00:00"/>
        <d v="2022-12-01T00:00:00"/>
      </sharedItems>
    </cacheField>
    <cacheField name="PO-Cycle (days)" numFmtId="0">
      <sharedItems containsMixedTypes="1" containsNumber="1" containsInteger="1" minValue="21" maxValue="38"/>
    </cacheField>
    <cacheField name="Meet required date?" numFmtId="0">
      <sharedItems count="3">
        <s v=""/>
        <s v="Yes"/>
        <s v="No"/>
      </sharedItems>
    </cacheField>
    <cacheField name="Item Category" numFmtId="0">
      <sharedItems count="8">
        <s v=""/>
        <s v="Artifical Plant "/>
        <s v="CPU"/>
        <s v="Board"/>
        <s v="Cupboard"/>
        <s v="Chair"/>
        <s v="Desk"/>
        <s v="Coffee Machine"/>
      </sharedItems>
    </cacheField>
    <cacheField name="Item Unit Price" numFmtId="0">
      <sharedItems containsMixedTypes="1" containsNumber="1" containsInteger="1" minValue="10" maxValue="220"/>
    </cacheField>
    <cacheField name="Item Unit" numFmtId="0">
      <sharedItems/>
    </cacheField>
    <cacheField name="Total Item Cost" numFmtId="165">
      <sharedItems containsMixedTypes="1" containsNumber="1" containsInteger="1" minValue="150" maxValue="10780"/>
    </cacheField>
    <cacheField name="Vendor Address" numFmtId="0">
      <sharedItems/>
    </cacheField>
    <cacheField name="Vendor City" numFmtId="0">
      <sharedItems/>
    </cacheField>
    <cacheField name="Vendor Postal Code" numFmtId="0">
      <sharedItems/>
    </cacheField>
    <cacheField name="Vendor Phone" numFmtId="0">
      <sharedItems/>
    </cacheField>
    <cacheField name="Vendor Email Address" numFmtId="0">
      <sharedItems/>
    </cacheField>
  </cacheFields>
  <extLst>
    <ext xmlns:x14="http://schemas.microsoft.com/office/spreadsheetml/2009/9/main" uri="{725AE2AE-9491-48be-B2B4-4EB974FC3084}">
      <x14:pivotCacheDefinition pivotCacheId="171160396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d v="2023-01-24T00:00:00"/>
    <s v="PR-0001"/>
    <x v="0"/>
    <x v="0"/>
    <x v="0"/>
    <n v="43"/>
    <x v="0"/>
    <n v="7"/>
    <s v="No"/>
    <s v="Receive from Stock"/>
    <x v="0"/>
    <x v="0"/>
    <x v="0"/>
    <x v="0"/>
    <x v="0"/>
    <s v=""/>
    <x v="0"/>
    <x v="0"/>
    <s v=""/>
    <s v=""/>
    <s v=""/>
    <s v=""/>
    <s v=""/>
    <s v=""/>
    <s v=""/>
    <s v=""/>
  </r>
  <r>
    <d v="2023-02-07T00:00:00"/>
    <s v="PR-0001"/>
    <x v="0"/>
    <x v="1"/>
    <x v="1"/>
    <n v="47"/>
    <x v="1"/>
    <n v="203"/>
    <s v="Yes"/>
    <s v="Receive from Stock"/>
    <x v="0"/>
    <x v="0"/>
    <x v="0"/>
    <x v="0"/>
    <x v="0"/>
    <s v=""/>
    <x v="0"/>
    <x v="0"/>
    <s v=""/>
    <s v=""/>
    <s v=""/>
    <s v=""/>
    <s v=""/>
    <s v=""/>
    <s v=""/>
    <s v=""/>
  </r>
  <r>
    <d v="2022-12-17T00:00:00"/>
    <s v="PR-0002"/>
    <x v="0"/>
    <x v="0"/>
    <x v="2"/>
    <n v="29"/>
    <x v="0"/>
    <n v="7"/>
    <s v="No"/>
    <s v="Proceed to Purchase"/>
    <x v="1"/>
    <x v="1"/>
    <x v="1"/>
    <x v="1"/>
    <x v="0"/>
    <s v=""/>
    <x v="0"/>
    <x v="1"/>
    <n v="40"/>
    <s v="Piece"/>
    <n v="1160"/>
    <s v="Adress 1"/>
    <s v="City 1"/>
    <s v="Post Code 1"/>
    <s v="Phone 1"/>
    <s v="Email Address 1"/>
  </r>
  <r>
    <d v="2023-03-23T00:00:00"/>
    <s v="PR-0002"/>
    <x v="1"/>
    <x v="2"/>
    <x v="3"/>
    <n v="27"/>
    <x v="2"/>
    <n v="10"/>
    <s v="No"/>
    <s v="Proceed to Purchase"/>
    <x v="1"/>
    <x v="2"/>
    <x v="2"/>
    <x v="2"/>
    <x v="1"/>
    <n v="23"/>
    <x v="1"/>
    <x v="2"/>
    <n v="220"/>
    <s v="Piece"/>
    <n v="5940"/>
    <s v="Adress 2"/>
    <s v="City 2"/>
    <s v="Post Code 2"/>
    <s v="Phone 2"/>
    <s v="Email Address 2"/>
  </r>
  <r>
    <d v="2023-04-11T00:00:00"/>
    <s v="PR-0004"/>
    <x v="0"/>
    <x v="3"/>
    <x v="4"/>
    <n v="28"/>
    <x v="1"/>
    <n v="25"/>
    <s v="No"/>
    <s v="Hold"/>
    <x v="0"/>
    <x v="0"/>
    <x v="0"/>
    <x v="0"/>
    <x v="0"/>
    <s v=""/>
    <x v="0"/>
    <x v="0"/>
    <s v=""/>
    <s v=""/>
    <s v=""/>
    <s v=""/>
    <s v=""/>
    <s v=""/>
    <s v=""/>
    <s v=""/>
  </r>
  <r>
    <d v="2023-01-29T00:00:00"/>
    <s v="PR-0005"/>
    <x v="2"/>
    <x v="4"/>
    <x v="5"/>
    <n v="21"/>
    <x v="1"/>
    <n v="9"/>
    <s v="No"/>
    <s v="Receive from Stock"/>
    <x v="0"/>
    <x v="0"/>
    <x v="0"/>
    <x v="0"/>
    <x v="0"/>
    <s v=""/>
    <x v="0"/>
    <x v="0"/>
    <s v=""/>
    <s v=""/>
    <s v=""/>
    <s v=""/>
    <s v=""/>
    <s v=""/>
    <s v=""/>
    <s v=""/>
  </r>
  <r>
    <d v="2023-03-09T00:00:00"/>
    <s v="PR-0006"/>
    <x v="0"/>
    <x v="5"/>
    <x v="6"/>
    <n v="26"/>
    <x v="3"/>
    <n v="35"/>
    <s v="Yes"/>
    <s v="Cancel"/>
    <x v="0"/>
    <x v="0"/>
    <x v="0"/>
    <x v="0"/>
    <x v="0"/>
    <s v=""/>
    <x v="0"/>
    <x v="0"/>
    <s v=""/>
    <s v=""/>
    <s v=""/>
    <s v=""/>
    <s v=""/>
    <s v=""/>
    <s v=""/>
    <s v=""/>
  </r>
  <r>
    <d v="2023-03-22T00:00:00"/>
    <s v="PR-0007"/>
    <x v="2"/>
    <x v="0"/>
    <x v="7"/>
    <n v="32"/>
    <x v="0"/>
    <n v="7"/>
    <s v="No"/>
    <s v="Cancel"/>
    <x v="0"/>
    <x v="0"/>
    <x v="0"/>
    <x v="0"/>
    <x v="0"/>
    <s v=""/>
    <x v="0"/>
    <x v="0"/>
    <s v=""/>
    <s v=""/>
    <s v=""/>
    <s v=""/>
    <s v=""/>
    <s v=""/>
    <s v=""/>
    <s v=""/>
  </r>
  <r>
    <d v="2023-03-05T00:00:00"/>
    <s v="PR-0008"/>
    <x v="1"/>
    <x v="5"/>
    <x v="8"/>
    <n v="39"/>
    <x v="3"/>
    <n v="35"/>
    <s v="No"/>
    <s v="Proceed to Purchase"/>
    <x v="2"/>
    <x v="3"/>
    <x v="3"/>
    <x v="1"/>
    <x v="0"/>
    <s v=""/>
    <x v="0"/>
    <x v="3"/>
    <n v="22"/>
    <s v="Piece"/>
    <n v="858"/>
    <s v="Adress 4"/>
    <s v="City 4"/>
    <s v="Post Code 4"/>
    <s v="Phone 4"/>
    <s v="Email Address 4"/>
  </r>
  <r>
    <d v="2023-01-31T00:00:00"/>
    <s v="PR-0009"/>
    <x v="0"/>
    <x v="4"/>
    <x v="9"/>
    <n v="31"/>
    <x v="1"/>
    <n v="9"/>
    <s v="No"/>
    <s v="Proceed to Purchase"/>
    <x v="3"/>
    <x v="4"/>
    <x v="3"/>
    <x v="1"/>
    <x v="0"/>
    <s v=""/>
    <x v="0"/>
    <x v="4"/>
    <n v="45"/>
    <s v="Piece"/>
    <n v="1395"/>
    <s v="Adress 4"/>
    <s v="City 4"/>
    <s v="Post Code 4"/>
    <s v="Phone 4"/>
    <s v="Email Address 4"/>
  </r>
  <r>
    <d v="2023-04-04T00:00:00"/>
    <s v="PR-0010"/>
    <x v="1"/>
    <x v="3"/>
    <x v="10"/>
    <n v="23"/>
    <x v="1"/>
    <n v="25"/>
    <s v="Yes"/>
    <s v="Cancel"/>
    <x v="0"/>
    <x v="0"/>
    <x v="0"/>
    <x v="0"/>
    <x v="0"/>
    <s v=""/>
    <x v="0"/>
    <x v="0"/>
    <s v=""/>
    <s v=""/>
    <s v=""/>
    <s v=""/>
    <s v=""/>
    <s v=""/>
    <s v=""/>
    <s v=""/>
  </r>
  <r>
    <d v="2022-12-06T00:00:00"/>
    <s v="PR-0011"/>
    <x v="2"/>
    <x v="1"/>
    <x v="11"/>
    <n v="32"/>
    <x v="1"/>
    <n v="203"/>
    <s v="Yes"/>
    <s v="Proceed to Purchase"/>
    <x v="4"/>
    <x v="5"/>
    <x v="4"/>
    <x v="3"/>
    <x v="0"/>
    <s v=""/>
    <x v="0"/>
    <x v="5"/>
    <n v="10"/>
    <s v="Piece"/>
    <n v="320"/>
    <s v="Adress 6"/>
    <s v="City 6"/>
    <s v="Post Code 6"/>
    <s v="Phone 6"/>
    <s v="Email Address 6"/>
  </r>
  <r>
    <d v="2023-02-03T00:00:00"/>
    <s v="PR-0011"/>
    <x v="3"/>
    <x v="1"/>
    <x v="12"/>
    <n v="24"/>
    <x v="1"/>
    <n v="203"/>
    <s v="Yes"/>
    <s v="Proceed to Purchase"/>
    <x v="4"/>
    <x v="6"/>
    <x v="4"/>
    <x v="2"/>
    <x v="2"/>
    <n v="35"/>
    <x v="2"/>
    <x v="5"/>
    <n v="10"/>
    <s v="Piece"/>
    <n v="240"/>
    <s v="Adress 6"/>
    <s v="City 6"/>
    <s v="Post Code 6"/>
    <s v="Phone 6"/>
    <s v="Email Address 6"/>
  </r>
  <r>
    <d v="2023-03-06T00:00:00"/>
    <s v="PR-0011"/>
    <x v="3"/>
    <x v="3"/>
    <x v="13"/>
    <n v="39"/>
    <x v="1"/>
    <n v="25"/>
    <s v="No"/>
    <s v="Proceed to Purchase"/>
    <x v="4"/>
    <x v="7"/>
    <x v="4"/>
    <x v="2"/>
    <x v="3"/>
    <n v="34"/>
    <x v="1"/>
    <x v="6"/>
    <n v="160"/>
    <s v="Piece"/>
    <n v="6240"/>
    <s v="Adress 6"/>
    <s v="City 6"/>
    <s v="Post Code 6"/>
    <s v="Phone 6"/>
    <s v="Email Address 6"/>
  </r>
  <r>
    <d v="2023-01-13T00:00:00"/>
    <s v="PR-0012"/>
    <x v="3"/>
    <x v="0"/>
    <x v="14"/>
    <n v="25"/>
    <x v="0"/>
    <n v="7"/>
    <s v="No"/>
    <s v="Proceed to Purchase"/>
    <x v="5"/>
    <x v="8"/>
    <x v="5"/>
    <x v="1"/>
    <x v="0"/>
    <s v=""/>
    <x v="0"/>
    <x v="1"/>
    <n v="40"/>
    <s v="Piece"/>
    <n v="1000"/>
    <s v="Adress 7"/>
    <s v="City 7"/>
    <s v="Post Code 7"/>
    <s v="Phone 7"/>
    <s v="Email Address 7"/>
  </r>
  <r>
    <d v="2023-02-12T00:00:00"/>
    <s v="PR-0013"/>
    <x v="1"/>
    <x v="2"/>
    <x v="15"/>
    <n v="49"/>
    <x v="2"/>
    <n v="10"/>
    <s v="No"/>
    <s v="Proceed to Purchase"/>
    <x v="6"/>
    <x v="9"/>
    <x v="2"/>
    <x v="1"/>
    <x v="0"/>
    <s v=""/>
    <x v="0"/>
    <x v="2"/>
    <n v="220"/>
    <s v="Piece"/>
    <n v="10780"/>
    <s v="Adress 2"/>
    <s v="City 2"/>
    <s v="Post Code 2"/>
    <s v="Phone 2"/>
    <s v="Email Address 2"/>
  </r>
  <r>
    <d v="2023-03-04T00:00:00"/>
    <s v="PR-0014"/>
    <x v="1"/>
    <x v="2"/>
    <x v="6"/>
    <n v="36"/>
    <x v="2"/>
    <n v="10"/>
    <s v="No"/>
    <s v="Proceed to Purchase"/>
    <x v="7"/>
    <x v="10"/>
    <x v="2"/>
    <x v="1"/>
    <x v="0"/>
    <s v=""/>
    <x v="0"/>
    <x v="2"/>
    <n v="220"/>
    <s v="Piece"/>
    <n v="7920"/>
    <s v="Adress 2"/>
    <s v="City 2"/>
    <s v="Post Code 2"/>
    <s v="Phone 2"/>
    <s v="Email Address 2"/>
  </r>
  <r>
    <d v="2023-03-16T00:00:00"/>
    <s v="PR-0015"/>
    <x v="3"/>
    <x v="3"/>
    <x v="16"/>
    <n v="31"/>
    <x v="1"/>
    <n v="25"/>
    <s v="No"/>
    <s v="Proceed to Purchase"/>
    <x v="8"/>
    <x v="11"/>
    <x v="5"/>
    <x v="4"/>
    <x v="0"/>
    <s v=""/>
    <x v="0"/>
    <x v="6"/>
    <n v="160"/>
    <s v="Piece"/>
    <n v="4960"/>
    <s v="Adress 7"/>
    <s v="City 7"/>
    <s v="Post Code 7"/>
    <s v="Phone 7"/>
    <s v="Email Address 7"/>
  </r>
  <r>
    <d v="2023-01-13T00:00:00"/>
    <s v="PR-0016"/>
    <x v="2"/>
    <x v="0"/>
    <x v="17"/>
    <n v="44"/>
    <x v="0"/>
    <n v="7"/>
    <s v="No"/>
    <s v="Proceed to Purchase"/>
    <x v="9"/>
    <x v="12"/>
    <x v="2"/>
    <x v="1"/>
    <x v="0"/>
    <s v=""/>
    <x v="0"/>
    <x v="1"/>
    <n v="40"/>
    <s v="Piece"/>
    <n v="1760"/>
    <s v="Adress 2"/>
    <s v="City 2"/>
    <s v="Post Code 2"/>
    <s v="Phone 2"/>
    <s v="Email Address 2"/>
  </r>
  <r>
    <d v="2023-01-22T00:00:00"/>
    <s v="PR-0017"/>
    <x v="1"/>
    <x v="1"/>
    <x v="18"/>
    <n v="30"/>
    <x v="1"/>
    <n v="203"/>
    <s v="Yes"/>
    <s v="Cancel"/>
    <x v="0"/>
    <x v="0"/>
    <x v="0"/>
    <x v="0"/>
    <x v="0"/>
    <s v=""/>
    <x v="0"/>
    <x v="0"/>
    <s v=""/>
    <s v=""/>
    <s v=""/>
    <s v=""/>
    <s v=""/>
    <s v=""/>
    <s v=""/>
    <s v=""/>
  </r>
  <r>
    <d v="2023-02-04T00:00:00"/>
    <s v="PR-0018"/>
    <x v="1"/>
    <x v="0"/>
    <x v="19"/>
    <n v="37"/>
    <x v="0"/>
    <n v="7"/>
    <s v="No"/>
    <s v="Cancel"/>
    <x v="0"/>
    <x v="0"/>
    <x v="0"/>
    <x v="0"/>
    <x v="0"/>
    <s v=""/>
    <x v="0"/>
    <x v="0"/>
    <s v=""/>
    <s v=""/>
    <s v=""/>
    <s v=""/>
    <s v=""/>
    <s v=""/>
    <s v=""/>
    <s v=""/>
  </r>
  <r>
    <d v="2023-03-18T00:00:00"/>
    <s v="PR-0019"/>
    <x v="3"/>
    <x v="3"/>
    <x v="3"/>
    <n v="36"/>
    <x v="1"/>
    <n v="25"/>
    <s v="No"/>
    <s v="Cancel"/>
    <x v="0"/>
    <x v="0"/>
    <x v="0"/>
    <x v="0"/>
    <x v="0"/>
    <s v=""/>
    <x v="0"/>
    <x v="0"/>
    <s v=""/>
    <s v=""/>
    <s v=""/>
    <s v=""/>
    <s v=""/>
    <s v=""/>
    <s v=""/>
    <s v=""/>
  </r>
  <r>
    <d v="2023-01-24T00:00:00"/>
    <s v="PR-0020"/>
    <x v="1"/>
    <x v="2"/>
    <x v="20"/>
    <n v="48"/>
    <x v="2"/>
    <n v="10"/>
    <s v="No"/>
    <s v="Cancel"/>
    <x v="0"/>
    <x v="0"/>
    <x v="0"/>
    <x v="0"/>
    <x v="0"/>
    <s v=""/>
    <x v="0"/>
    <x v="0"/>
    <s v=""/>
    <s v=""/>
    <s v=""/>
    <s v=""/>
    <s v=""/>
    <s v=""/>
    <s v=""/>
    <s v=""/>
  </r>
  <r>
    <d v="2023-01-11T00:00:00"/>
    <s v="PR-0021"/>
    <x v="3"/>
    <x v="3"/>
    <x v="21"/>
    <n v="49"/>
    <x v="1"/>
    <n v="25"/>
    <s v="No"/>
    <s v="Proceed to Purchase"/>
    <x v="10"/>
    <x v="13"/>
    <x v="4"/>
    <x v="2"/>
    <x v="4"/>
    <n v="30"/>
    <x v="2"/>
    <x v="6"/>
    <n v="160"/>
    <s v="Piece"/>
    <n v="7840"/>
    <s v="Adress 6"/>
    <s v="City 6"/>
    <s v="Post Code 6"/>
    <s v="Phone 6"/>
    <s v="Email Address 6"/>
  </r>
  <r>
    <d v="2023-01-27T00:00:00"/>
    <s v="PR-0022"/>
    <x v="3"/>
    <x v="3"/>
    <x v="22"/>
    <n v="34"/>
    <x v="1"/>
    <n v="25"/>
    <s v="No"/>
    <s v="Proceed to Purchase"/>
    <x v="11"/>
    <x v="14"/>
    <x v="1"/>
    <x v="2"/>
    <x v="5"/>
    <n v="29"/>
    <x v="1"/>
    <x v="6"/>
    <n v="160"/>
    <s v="Piece"/>
    <n v="5440"/>
    <s v="Adress 1"/>
    <s v="City 1"/>
    <s v="Post Code 1"/>
    <s v="Phone 1"/>
    <s v="Email Address 1"/>
  </r>
  <r>
    <d v="2023-02-15T00:00:00"/>
    <s v="PR-0022"/>
    <x v="2"/>
    <x v="2"/>
    <x v="23"/>
    <n v="22"/>
    <x v="2"/>
    <n v="10"/>
    <s v="No"/>
    <s v="Proceed to Purchase"/>
    <x v="11"/>
    <x v="15"/>
    <x v="1"/>
    <x v="2"/>
    <x v="6"/>
    <n v="38"/>
    <x v="2"/>
    <x v="2"/>
    <n v="220"/>
    <s v="Piece"/>
    <n v="4840"/>
    <s v="Adress 1"/>
    <s v="City 1"/>
    <s v="Post Code 1"/>
    <s v="Phone 1"/>
    <s v="Email Address 1"/>
  </r>
  <r>
    <d v="2023-04-25T00:00:00"/>
    <s v="PR-0022"/>
    <x v="1"/>
    <x v="3"/>
    <x v="24"/>
    <n v="23"/>
    <x v="1"/>
    <n v="25"/>
    <s v="Yes"/>
    <s v="Cancel"/>
    <x v="0"/>
    <x v="0"/>
    <x v="0"/>
    <x v="0"/>
    <x v="0"/>
    <s v=""/>
    <x v="0"/>
    <x v="0"/>
    <s v=""/>
    <s v=""/>
    <s v=""/>
    <s v=""/>
    <s v=""/>
    <s v=""/>
    <s v=""/>
    <s v=""/>
  </r>
  <r>
    <d v="2023-04-09T00:00:00"/>
    <s v="PR-0022"/>
    <x v="0"/>
    <x v="2"/>
    <x v="25"/>
    <n v="46"/>
    <x v="2"/>
    <n v="10"/>
    <s v="No"/>
    <s v="Proceed to Purchase"/>
    <x v="11"/>
    <x v="16"/>
    <x v="2"/>
    <x v="3"/>
    <x v="0"/>
    <s v=""/>
    <x v="0"/>
    <x v="2"/>
    <n v="220"/>
    <s v="Piece"/>
    <n v="10120"/>
    <s v="Adress 2"/>
    <s v="City 2"/>
    <s v="Post Code 2"/>
    <s v="Phone 2"/>
    <s v="Email Address 2"/>
  </r>
  <r>
    <d v="2023-04-07T00:00:00"/>
    <s v="PR-0023"/>
    <x v="2"/>
    <x v="1"/>
    <x v="26"/>
    <n v="27"/>
    <x v="1"/>
    <n v="203"/>
    <s v="Yes"/>
    <s v="Cancel"/>
    <x v="0"/>
    <x v="0"/>
    <x v="0"/>
    <x v="0"/>
    <x v="0"/>
    <s v=""/>
    <x v="0"/>
    <x v="0"/>
    <s v=""/>
    <s v=""/>
    <s v=""/>
    <s v=""/>
    <s v=""/>
    <s v=""/>
    <s v=""/>
    <s v=""/>
  </r>
  <r>
    <d v="2023-04-17T00:00:00"/>
    <s v="PR-0024"/>
    <x v="0"/>
    <x v="5"/>
    <x v="27"/>
    <n v="28"/>
    <x v="3"/>
    <n v="35"/>
    <s v="Yes"/>
    <s v="Cancel"/>
    <x v="0"/>
    <x v="0"/>
    <x v="0"/>
    <x v="0"/>
    <x v="0"/>
    <s v=""/>
    <x v="0"/>
    <x v="0"/>
    <s v=""/>
    <s v=""/>
    <s v=""/>
    <s v=""/>
    <s v=""/>
    <s v=""/>
    <s v=""/>
    <s v=""/>
  </r>
  <r>
    <d v="2023-02-11T00:00:00"/>
    <s v="PR-0025"/>
    <x v="0"/>
    <x v="4"/>
    <x v="28"/>
    <n v="37"/>
    <x v="1"/>
    <n v="9"/>
    <s v="No"/>
    <s v="Proceed to Purchase"/>
    <x v="12"/>
    <x v="17"/>
    <x v="5"/>
    <x v="2"/>
    <x v="7"/>
    <n v="29"/>
    <x v="1"/>
    <x v="4"/>
    <n v="45"/>
    <s v="Piece"/>
    <n v="1665"/>
    <s v="Adress 7"/>
    <s v="City 7"/>
    <s v="Post Code 7"/>
    <s v="Phone 7"/>
    <s v="Email Address 7"/>
  </r>
  <r>
    <d v="2022-11-10T00:00:00"/>
    <s v="PR-0026"/>
    <x v="3"/>
    <x v="4"/>
    <x v="29"/>
    <n v="48"/>
    <x v="1"/>
    <n v="9"/>
    <s v="No"/>
    <s v="Proceed to Purchase"/>
    <x v="13"/>
    <x v="18"/>
    <x v="2"/>
    <x v="2"/>
    <x v="8"/>
    <n v="21"/>
    <x v="1"/>
    <x v="4"/>
    <n v="45"/>
    <s v="Piece"/>
    <n v="2160"/>
    <s v="Adress 2"/>
    <s v="City 2"/>
    <s v="Post Code 2"/>
    <s v="Phone 2"/>
    <s v="Email Address 2"/>
  </r>
  <r>
    <d v="2023-11-04T00:00:00"/>
    <s v="PR-0027"/>
    <x v="4"/>
    <x v="6"/>
    <x v="30"/>
    <n v="3"/>
    <x v="0"/>
    <n v="5"/>
    <s v="Yes"/>
    <s v="Proceed to Purchase"/>
    <x v="14"/>
    <x v="19"/>
    <x v="4"/>
    <x v="1"/>
    <x v="0"/>
    <s v=""/>
    <x v="0"/>
    <x v="7"/>
    <n v="50"/>
    <s v="Piece"/>
    <n v="150"/>
    <s v="Adress 6"/>
    <s v="City 6"/>
    <s v="Post Code 6"/>
    <s v="Phone 6"/>
    <s v="Email Address 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8D3D62-5BA7-460A-BDAD-D9EE871B142E}" name="PivotTable1" cacheId="0" applyNumberFormats="0" applyBorderFormats="0" applyFontFormats="0" applyPatternFormats="0" applyAlignmentFormats="0" applyWidthHeightFormats="1" dataCaption="Values" showError="1" showMissing="0" updatedVersion="8" minRefreshableVersion="5" showDrill="0" itemPrintTitles="1" createdVersion="6" indent="0" compact="0" compactData="0" multipleFieldFilters="0">
  <location ref="R10:AC30" firstHeaderRow="0" firstDataRow="1" firstDataCol="8"/>
  <pivotFields count="26">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5">
        <item x="2"/>
        <item x="4"/>
        <item x="0"/>
        <item x="1"/>
        <item x="3"/>
      </items>
      <extLst>
        <ext xmlns:x14="http://schemas.microsoft.com/office/spreadsheetml/2009/9/main" uri="{2946ED86-A175-432a-8AC1-64E0C546D7DE}">
          <x14:pivotField fillDownLabels="1"/>
        </ext>
      </extLst>
    </pivotField>
    <pivotField axis="axisRow" compact="0" outline="0" showAll="0" defaultSubtotal="0">
      <items count="7">
        <item x="1"/>
        <item x="0"/>
        <item x="5"/>
        <item x="2"/>
        <item x="4"/>
        <item x="3"/>
        <item x="6"/>
      </items>
      <extLst>
        <ext xmlns:x14="http://schemas.microsoft.com/office/spreadsheetml/2009/9/main" uri="{2946ED86-A175-432a-8AC1-64E0C546D7DE}">
          <x14:pivotField fillDownLabels="1"/>
        </ext>
      </extLst>
    </pivotField>
    <pivotField axis="axisRow" compact="0" numFmtId="14" outline="0" showAll="0" defaultSubtotal="0">
      <items count="31">
        <item x="29"/>
        <item x="11"/>
        <item x="2"/>
        <item x="21"/>
        <item x="17"/>
        <item x="0"/>
        <item x="14"/>
        <item x="18"/>
        <item x="22"/>
        <item x="1"/>
        <item x="20"/>
        <item x="9"/>
        <item x="19"/>
        <item x="12"/>
        <item x="5"/>
        <item x="28"/>
        <item x="15"/>
        <item x="23"/>
        <item x="6"/>
        <item x="13"/>
        <item x="8"/>
        <item x="7"/>
        <item x="16"/>
        <item x="3"/>
        <item x="10"/>
        <item x="25"/>
        <item x="4"/>
        <item x="26"/>
        <item x="27"/>
        <item x="24"/>
        <item x="3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items count="4">
        <item x="2"/>
        <item x="1"/>
        <item x="3"/>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6">
        <item x="1"/>
        <item m="1" x="15"/>
        <item x="2"/>
        <item x="3"/>
        <item x="4"/>
        <item x="5"/>
        <item x="6"/>
        <item x="7"/>
        <item x="8"/>
        <item x="9"/>
        <item x="10"/>
        <item x="11"/>
        <item x="12"/>
        <item x="13"/>
        <item x="0"/>
        <item x="14"/>
      </items>
      <extLst>
        <ext xmlns:x14="http://schemas.microsoft.com/office/spreadsheetml/2009/9/main" uri="{2946ED86-A175-432a-8AC1-64E0C546D7DE}">
          <x14:pivotField fillDownLabels="1"/>
        </ext>
      </extLst>
    </pivotField>
    <pivotField axis="axisRow" compact="0" outline="0" showAll="0" defaultSubtotal="0">
      <items count="20">
        <item x="5"/>
        <item x="1"/>
        <item x="12"/>
        <item x="13"/>
        <item x="8"/>
        <item x="14"/>
        <item x="4"/>
        <item x="6"/>
        <item x="17"/>
        <item x="9"/>
        <item x="15"/>
        <item x="3"/>
        <item x="10"/>
        <item x="7"/>
        <item x="11"/>
        <item x="2"/>
        <item x="16"/>
        <item x="18"/>
        <item x="0"/>
        <item x="19"/>
      </items>
      <extLst>
        <ext xmlns:x14="http://schemas.microsoft.com/office/spreadsheetml/2009/9/main" uri="{2946ED86-A175-432a-8AC1-64E0C546D7DE}">
          <x14:pivotField fillDownLabels="1"/>
        </ext>
      </extLst>
    </pivotField>
    <pivotField axis="axisRow" compact="0" outline="0" showAll="0" defaultSubtotal="0">
      <items count="6">
        <item x="1"/>
        <item x="2"/>
        <item x="3"/>
        <item x="4"/>
        <item x="5"/>
        <item x="0"/>
      </items>
      <extLst>
        <ext xmlns:x14="http://schemas.microsoft.com/office/spreadsheetml/2009/9/main" uri="{2946ED86-A175-432a-8AC1-64E0C546D7DE}">
          <x14:pivotField fillDownLabels="1"/>
        </ext>
      </extLst>
    </pivotField>
    <pivotField axis="axisRow" compact="0" outline="0" showAll="0" defaultSubtotal="0">
      <items count="5">
        <item x="3"/>
        <item x="1"/>
        <item x="2"/>
        <item x="0"/>
        <item x="4"/>
      </items>
      <extLst>
        <ext xmlns:x14="http://schemas.microsoft.com/office/spreadsheetml/2009/9/main" uri="{2946ED86-A175-432a-8AC1-64E0C546D7DE}">
          <x14:pivotField fillDownLabels="1"/>
        </ext>
      </extLst>
    </pivotField>
    <pivotField name="Received date" axis="axisRow" compact="0" outline="0" showAll="0" defaultSubtotal="0">
      <items count="9">
        <item x="8"/>
        <item x="4"/>
        <item x="5"/>
        <item x="2"/>
        <item x="7"/>
        <item x="6"/>
        <item x="3"/>
        <item x="1"/>
        <item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name="Meet date?" axis="axisRow" compact="0" outline="0" showAll="0" defaultSubtotal="0">
      <items count="3">
        <item x="1"/>
        <item x="2"/>
        <item x="0"/>
      </items>
      <extLst>
        <ext xmlns:x14="http://schemas.microsoft.com/office/spreadsheetml/2009/9/main" uri="{2946ED86-A175-432a-8AC1-64E0C546D7DE}">
          <x14:pivotField fillDownLabels="1"/>
        </ext>
      </extLst>
    </pivotField>
    <pivotField compact="0" outline="0" showAll="0" defaultSubtotal="0">
      <items count="8">
        <item x="0"/>
        <item x="1"/>
        <item x="3"/>
        <item x="5"/>
        <item x="7"/>
        <item x="2"/>
        <item x="4"/>
        <item x="6"/>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10"/>
    <field x="11"/>
    <field x="3"/>
    <field x="12"/>
    <field x="13"/>
    <field x="4"/>
    <field x="14"/>
    <field x="16"/>
  </rowFields>
  <rowItems count="20">
    <i>
      <x/>
      <x v="1"/>
      <x v="1"/>
      <x/>
      <x v="1"/>
      <x v="2"/>
      <x v="8"/>
      <x v="2"/>
    </i>
    <i r="1">
      <x v="15"/>
      <x v="3"/>
      <x v="1"/>
      <x v="2"/>
      <x v="23"/>
      <x v="7"/>
      <x/>
    </i>
    <i>
      <x v="2"/>
      <x v="11"/>
      <x v="2"/>
      <x v="2"/>
      <x v="1"/>
      <x v="20"/>
      <x v="8"/>
      <x v="2"/>
    </i>
    <i>
      <x v="3"/>
      <x v="6"/>
      <x v="4"/>
      <x v="2"/>
      <x v="1"/>
      <x v="11"/>
      <x v="8"/>
      <x v="2"/>
    </i>
    <i>
      <x v="4"/>
      <x/>
      <x/>
      <x v="3"/>
      <x/>
      <x v="1"/>
      <x v="8"/>
      <x v="2"/>
    </i>
    <i r="1">
      <x v="7"/>
      <x/>
      <x v="3"/>
      <x v="2"/>
      <x v="13"/>
      <x v="3"/>
      <x v="1"/>
    </i>
    <i r="1">
      <x v="13"/>
      <x v="5"/>
      <x v="3"/>
      <x v="2"/>
      <x v="19"/>
      <x v="6"/>
      <x/>
    </i>
    <i>
      <x v="5"/>
      <x v="4"/>
      <x v="1"/>
      <x v="4"/>
      <x v="1"/>
      <x v="6"/>
      <x v="8"/>
      <x v="2"/>
    </i>
    <i>
      <x v="6"/>
      <x v="9"/>
      <x v="3"/>
      <x v="1"/>
      <x v="1"/>
      <x v="16"/>
      <x v="8"/>
      <x v="2"/>
    </i>
    <i>
      <x v="7"/>
      <x v="12"/>
      <x v="3"/>
      <x v="1"/>
      <x v="1"/>
      <x v="18"/>
      <x v="8"/>
      <x v="2"/>
    </i>
    <i>
      <x v="8"/>
      <x v="14"/>
      <x v="5"/>
      <x v="4"/>
      <x v="4"/>
      <x v="22"/>
      <x v="8"/>
      <x v="2"/>
    </i>
    <i>
      <x v="9"/>
      <x v="2"/>
      <x v="1"/>
      <x v="1"/>
      <x v="1"/>
      <x v="4"/>
      <x v="8"/>
      <x v="2"/>
    </i>
    <i>
      <x v="10"/>
      <x v="3"/>
      <x v="5"/>
      <x v="3"/>
      <x v="2"/>
      <x v="3"/>
      <x v="1"/>
      <x v="1"/>
    </i>
    <i>
      <x v="11"/>
      <x v="5"/>
      <x v="5"/>
      <x/>
      <x v="2"/>
      <x v="8"/>
      <x v="2"/>
      <x/>
    </i>
    <i r="1">
      <x v="10"/>
      <x v="3"/>
      <x/>
      <x v="2"/>
      <x v="17"/>
      <x v="5"/>
      <x v="1"/>
    </i>
    <i r="1">
      <x v="16"/>
      <x v="3"/>
      <x v="1"/>
      <x/>
      <x v="25"/>
      <x v="8"/>
      <x v="2"/>
    </i>
    <i>
      <x v="12"/>
      <x v="8"/>
      <x v="4"/>
      <x v="4"/>
      <x v="2"/>
      <x v="15"/>
      <x v="4"/>
      <x/>
    </i>
    <i>
      <x v="13"/>
      <x v="17"/>
      <x v="4"/>
      <x v="1"/>
      <x v="2"/>
      <x/>
      <x/>
      <x/>
    </i>
    <i>
      <x v="15"/>
      <x v="19"/>
      <x v="6"/>
      <x v="3"/>
      <x v="1"/>
      <x v="30"/>
      <x v="8"/>
      <x v="2"/>
    </i>
    <i t="grand">
      <x/>
    </i>
  </rowItems>
  <colFields count="1">
    <field x="-2"/>
  </colFields>
  <colItems count="4">
    <i>
      <x/>
    </i>
    <i i="1">
      <x v="1"/>
    </i>
    <i i="2">
      <x v="2"/>
    </i>
    <i i="3">
      <x v="3"/>
    </i>
  </colItems>
  <dataFields count="4">
    <dataField name="Order quantity " fld="5" baseField="0" baseItem="0"/>
    <dataField name="Item Unit Price " fld="18" baseField="16" baseItem="2"/>
    <dataField name="Total Item Cost " fld="20" baseField="16" baseItem="2"/>
    <dataField name="PO-Cycle (days) " fld="15" subtotal="average" baseField="16" baseItem="0"/>
  </dataFields>
  <formats count="72">
    <format dxfId="71">
      <pivotArea type="all" dataOnly="0" outline="0" fieldPosition="0"/>
    </format>
    <format dxfId="70">
      <pivotArea field="10" type="button" dataOnly="0" labelOnly="1" outline="0" axis="axisRow" fieldPosition="0"/>
    </format>
    <format dxfId="69">
      <pivotArea dataOnly="0" labelOnly="1" fieldPosition="0">
        <references count="1">
          <reference field="10" count="0"/>
        </references>
      </pivotArea>
    </format>
    <format dxfId="68">
      <pivotArea dataOnly="0" labelOnly="1" grandRow="1" outline="0" fieldPosition="0"/>
    </format>
    <format dxfId="67">
      <pivotArea type="all" dataOnly="0" outline="0" fieldPosition="0"/>
    </format>
    <format dxfId="66">
      <pivotArea field="10" type="button" dataOnly="0" labelOnly="1" outline="0" axis="axisRow" fieldPosition="0"/>
    </format>
    <format dxfId="65">
      <pivotArea field="11" type="button" dataOnly="0" labelOnly="1" outline="0" axis="axisRow" fieldPosition="1"/>
    </format>
    <format dxfId="64">
      <pivotArea field="13" type="button" dataOnly="0" labelOnly="1" outline="0" axis="axisRow" fieldPosition="4"/>
    </format>
    <format dxfId="63">
      <pivotArea dataOnly="0" labelOnly="1" outline="0" fieldPosition="0">
        <references count="1">
          <reference field="10" count="0"/>
        </references>
      </pivotArea>
    </format>
    <format dxfId="62">
      <pivotArea dataOnly="0" labelOnly="1" grandRow="1" outline="0" fieldPosition="0"/>
    </format>
    <format dxfId="61">
      <pivotArea dataOnly="0" labelOnly="1" outline="0" fieldPosition="0">
        <references count="2">
          <reference field="10" count="1" selected="0">
            <x v="0"/>
          </reference>
          <reference field="11" count="2">
            <x v="1"/>
            <x v="15"/>
          </reference>
        </references>
      </pivotArea>
    </format>
    <format dxfId="60">
      <pivotArea dataOnly="0" labelOnly="1" outline="0" fieldPosition="0">
        <references count="2">
          <reference field="10" count="1" selected="0">
            <x v="2"/>
          </reference>
          <reference field="11" count="1">
            <x v="11"/>
          </reference>
        </references>
      </pivotArea>
    </format>
    <format dxfId="59">
      <pivotArea dataOnly="0" labelOnly="1" outline="0" fieldPosition="0">
        <references count="2">
          <reference field="10" count="1" selected="0">
            <x v="3"/>
          </reference>
          <reference field="11" count="1">
            <x v="6"/>
          </reference>
        </references>
      </pivotArea>
    </format>
    <format dxfId="58">
      <pivotArea dataOnly="0" labelOnly="1" outline="0" fieldPosition="0">
        <references count="2">
          <reference field="10" count="1" selected="0">
            <x v="4"/>
          </reference>
          <reference field="11" count="3">
            <x v="0"/>
            <x v="7"/>
            <x v="13"/>
          </reference>
        </references>
      </pivotArea>
    </format>
    <format dxfId="57">
      <pivotArea dataOnly="0" labelOnly="1" outline="0" fieldPosition="0">
        <references count="2">
          <reference field="10" count="1" selected="0">
            <x v="5"/>
          </reference>
          <reference field="11" count="1">
            <x v="4"/>
          </reference>
        </references>
      </pivotArea>
    </format>
    <format dxfId="56">
      <pivotArea dataOnly="0" labelOnly="1" outline="0" fieldPosition="0">
        <references count="2">
          <reference field="10" count="1" selected="0">
            <x v="6"/>
          </reference>
          <reference field="11" count="1">
            <x v="9"/>
          </reference>
        </references>
      </pivotArea>
    </format>
    <format dxfId="55">
      <pivotArea dataOnly="0" labelOnly="1" outline="0" fieldPosition="0">
        <references count="2">
          <reference field="10" count="1" selected="0">
            <x v="7"/>
          </reference>
          <reference field="11" count="1">
            <x v="12"/>
          </reference>
        </references>
      </pivotArea>
    </format>
    <format dxfId="54">
      <pivotArea dataOnly="0" labelOnly="1" outline="0" fieldPosition="0">
        <references count="2">
          <reference field="10" count="1" selected="0">
            <x v="8"/>
          </reference>
          <reference field="11" count="1">
            <x v="14"/>
          </reference>
        </references>
      </pivotArea>
    </format>
    <format dxfId="53">
      <pivotArea dataOnly="0" labelOnly="1" outline="0" fieldPosition="0">
        <references count="2">
          <reference field="10" count="1" selected="0">
            <x v="9"/>
          </reference>
          <reference field="11" count="1">
            <x v="2"/>
          </reference>
        </references>
      </pivotArea>
    </format>
    <format dxfId="52">
      <pivotArea dataOnly="0" labelOnly="1" outline="0" fieldPosition="0">
        <references count="2">
          <reference field="10" count="1" selected="0">
            <x v="10"/>
          </reference>
          <reference field="11" count="1">
            <x v="3"/>
          </reference>
        </references>
      </pivotArea>
    </format>
    <format dxfId="51">
      <pivotArea dataOnly="0" labelOnly="1" outline="0" fieldPosition="0">
        <references count="2">
          <reference field="10" count="1" selected="0">
            <x v="11"/>
          </reference>
          <reference field="11" count="3">
            <x v="5"/>
            <x v="10"/>
            <x v="16"/>
          </reference>
        </references>
      </pivotArea>
    </format>
    <format dxfId="50">
      <pivotArea dataOnly="0" labelOnly="1" outline="0" fieldPosition="0">
        <references count="2">
          <reference field="10" count="1" selected="0">
            <x v="12"/>
          </reference>
          <reference field="11" count="1">
            <x v="8"/>
          </reference>
        </references>
      </pivotArea>
    </format>
    <format dxfId="49">
      <pivotArea dataOnly="0" labelOnly="1" outline="0" fieldPosition="0">
        <references count="2">
          <reference field="10" count="1" selected="0">
            <x v="13"/>
          </reference>
          <reference field="11" count="1">
            <x v="17"/>
          </reference>
        </references>
      </pivotArea>
    </format>
    <format dxfId="48">
      <pivotArea dataOnly="0" labelOnly="1" outline="0" fieldPosition="0">
        <references count="2">
          <reference field="10" count="1" selected="0">
            <x v="14"/>
          </reference>
          <reference field="11" count="1">
            <x v="18"/>
          </reference>
        </references>
      </pivotArea>
    </format>
    <format dxfId="47">
      <pivotArea type="all" dataOnly="0" outline="0" fieldPosition="0"/>
    </format>
    <format dxfId="46">
      <pivotArea dataOnly="0" labelOnly="1" outline="0" fieldPosition="0">
        <references count="1">
          <reference field="10" count="0"/>
        </references>
      </pivotArea>
    </format>
    <format dxfId="45">
      <pivotArea dataOnly="0" labelOnly="1" outline="0" fieldPosition="0">
        <references count="2">
          <reference field="10" count="1" selected="0">
            <x v="0"/>
          </reference>
          <reference field="11" count="2">
            <x v="1"/>
            <x v="15"/>
          </reference>
        </references>
      </pivotArea>
    </format>
    <format dxfId="44">
      <pivotArea dataOnly="0" labelOnly="1" outline="0" fieldPosition="0">
        <references count="2">
          <reference field="10" count="1" selected="0">
            <x v="2"/>
          </reference>
          <reference field="11" count="1">
            <x v="11"/>
          </reference>
        </references>
      </pivotArea>
    </format>
    <format dxfId="43">
      <pivotArea dataOnly="0" labelOnly="1" outline="0" fieldPosition="0">
        <references count="2">
          <reference field="10" count="1" selected="0">
            <x v="3"/>
          </reference>
          <reference field="11" count="1">
            <x v="6"/>
          </reference>
        </references>
      </pivotArea>
    </format>
    <format dxfId="42">
      <pivotArea dataOnly="0" labelOnly="1" outline="0" fieldPosition="0">
        <references count="2">
          <reference field="10" count="1" selected="0">
            <x v="4"/>
          </reference>
          <reference field="11" count="3">
            <x v="0"/>
            <x v="7"/>
            <x v="13"/>
          </reference>
        </references>
      </pivotArea>
    </format>
    <format dxfId="41">
      <pivotArea dataOnly="0" labelOnly="1" outline="0" fieldPosition="0">
        <references count="2">
          <reference field="10" count="1" selected="0">
            <x v="5"/>
          </reference>
          <reference field="11" count="1">
            <x v="4"/>
          </reference>
        </references>
      </pivotArea>
    </format>
    <format dxfId="40">
      <pivotArea dataOnly="0" labelOnly="1" outline="0" fieldPosition="0">
        <references count="2">
          <reference field="10" count="1" selected="0">
            <x v="6"/>
          </reference>
          <reference field="11" count="1">
            <x v="9"/>
          </reference>
        </references>
      </pivotArea>
    </format>
    <format dxfId="39">
      <pivotArea dataOnly="0" labelOnly="1" outline="0" fieldPosition="0">
        <references count="2">
          <reference field="10" count="1" selected="0">
            <x v="7"/>
          </reference>
          <reference field="11" count="1">
            <x v="12"/>
          </reference>
        </references>
      </pivotArea>
    </format>
    <format dxfId="38">
      <pivotArea dataOnly="0" labelOnly="1" outline="0" fieldPosition="0">
        <references count="2">
          <reference field="10" count="1" selected="0">
            <x v="8"/>
          </reference>
          <reference field="11" count="1">
            <x v="14"/>
          </reference>
        </references>
      </pivotArea>
    </format>
    <format dxfId="37">
      <pivotArea dataOnly="0" labelOnly="1" outline="0" fieldPosition="0">
        <references count="2">
          <reference field="10" count="1" selected="0">
            <x v="9"/>
          </reference>
          <reference field="11" count="1">
            <x v="2"/>
          </reference>
        </references>
      </pivotArea>
    </format>
    <format dxfId="36">
      <pivotArea dataOnly="0" labelOnly="1" outline="0" fieldPosition="0">
        <references count="2">
          <reference field="10" count="1" selected="0">
            <x v="10"/>
          </reference>
          <reference field="11" count="1">
            <x v="3"/>
          </reference>
        </references>
      </pivotArea>
    </format>
    <format dxfId="35">
      <pivotArea dataOnly="0" labelOnly="1" outline="0" fieldPosition="0">
        <references count="2">
          <reference field="10" count="1" selected="0">
            <x v="11"/>
          </reference>
          <reference field="11" count="3">
            <x v="5"/>
            <x v="10"/>
            <x v="16"/>
          </reference>
        </references>
      </pivotArea>
    </format>
    <format dxfId="34">
      <pivotArea dataOnly="0" labelOnly="1" outline="0" fieldPosition="0">
        <references count="2">
          <reference field="10" count="1" selected="0">
            <x v="12"/>
          </reference>
          <reference field="11" count="1">
            <x v="8"/>
          </reference>
        </references>
      </pivotArea>
    </format>
    <format dxfId="33">
      <pivotArea dataOnly="0" labelOnly="1" outline="0" fieldPosition="0">
        <references count="2">
          <reference field="10" count="1" selected="0">
            <x v="13"/>
          </reference>
          <reference field="11" count="1">
            <x v="17"/>
          </reference>
        </references>
      </pivotArea>
    </format>
    <format dxfId="32">
      <pivotArea dataOnly="0" labelOnly="1" outline="0" fieldPosition="0">
        <references count="2">
          <reference field="10" count="1" selected="0">
            <x v="14"/>
          </reference>
          <reference field="11" count="1">
            <x v="18"/>
          </reference>
        </references>
      </pivotArea>
    </format>
    <format dxfId="31">
      <pivotArea field="10" type="button" dataOnly="0" labelOnly="1" outline="0" axis="axisRow" fieldPosition="0"/>
    </format>
    <format dxfId="30">
      <pivotArea field="11" type="button" dataOnly="0" labelOnly="1" outline="0" axis="axisRow" fieldPosition="1"/>
    </format>
    <format dxfId="29">
      <pivotArea field="3" type="button" dataOnly="0" labelOnly="1" outline="0" axis="axisRow" fieldPosition="2"/>
    </format>
    <format dxfId="28">
      <pivotArea field="6" type="button" dataOnly="0" labelOnly="1" outline="0"/>
    </format>
    <format dxfId="27">
      <pivotArea field="12" type="button" dataOnly="0" labelOnly="1" outline="0" axis="axisRow" fieldPosition="3"/>
    </format>
    <format dxfId="26">
      <pivotArea field="13" type="button" dataOnly="0" labelOnly="1" outline="0" axis="axisRow" fieldPosition="4"/>
    </format>
    <format dxfId="25">
      <pivotArea field="4" type="button" dataOnly="0" labelOnly="1" outline="0" axis="axisRow" fieldPosition="5"/>
    </format>
    <format dxfId="24">
      <pivotArea field="14" type="button" dataOnly="0" labelOnly="1" outline="0" axis="axisRow" fieldPosition="6"/>
    </format>
    <format dxfId="23">
      <pivotArea field="16" type="button" dataOnly="0" labelOnly="1" outline="0" axis="axisRow" fieldPosition="7"/>
    </format>
    <format dxfId="22">
      <pivotArea dataOnly="0" labelOnly="1" outline="0" fieldPosition="0">
        <references count="1">
          <reference field="4294967294" count="3">
            <x v="0"/>
            <x v="2"/>
            <x v="3"/>
          </reference>
        </references>
      </pivotArea>
    </format>
    <format dxfId="21">
      <pivotArea dataOnly="0" labelOnly="1" outline="0" fieldPosition="0">
        <references count="1">
          <reference field="4294967294" count="1">
            <x v="1"/>
          </reference>
        </references>
      </pivotArea>
    </format>
    <format dxfId="20">
      <pivotArea outline="0" collapsedLevelsAreSubtotals="1" fieldPosition="0"/>
    </format>
    <format dxfId="19">
      <pivotArea grandRow="1" outline="0" collapsedLevelsAreSubtotals="1" fieldPosition="0"/>
    </format>
    <format dxfId="18">
      <pivotArea dataOnly="0" labelOnly="1" grandRow="1" outline="0" fieldPosition="0"/>
    </format>
    <format dxfId="17">
      <pivotArea field="10" type="button" dataOnly="0" labelOnly="1" outline="0" axis="axisRow" fieldPosition="0"/>
    </format>
    <format dxfId="16">
      <pivotArea field="11" type="button" dataOnly="0" labelOnly="1" outline="0" axis="axisRow" fieldPosition="1"/>
    </format>
    <format dxfId="15">
      <pivotArea field="3" type="button" dataOnly="0" labelOnly="1" outline="0" axis="axisRow" fieldPosition="2"/>
    </format>
    <format dxfId="14">
      <pivotArea field="12" type="button" dataOnly="0" labelOnly="1" outline="0" axis="axisRow" fieldPosition="3"/>
    </format>
    <format dxfId="13">
      <pivotArea field="13" type="button" dataOnly="0" labelOnly="1" outline="0" axis="axisRow" fieldPosition="4"/>
    </format>
    <format dxfId="12">
      <pivotArea field="4" type="button" dataOnly="0" labelOnly="1" outline="0" axis="axisRow" fieldPosition="5"/>
    </format>
    <format dxfId="11">
      <pivotArea field="14" type="button" dataOnly="0" labelOnly="1" outline="0" axis="axisRow" fieldPosition="6"/>
    </format>
    <format dxfId="10">
      <pivotArea field="16" type="button" dataOnly="0" labelOnly="1" outline="0" axis="axisRow" fieldPosition="7"/>
    </format>
    <format dxfId="9">
      <pivotArea dataOnly="0" labelOnly="1" outline="0" fieldPosition="0">
        <references count="1">
          <reference field="4294967294" count="4">
            <x v="0"/>
            <x v="1"/>
            <x v="2"/>
            <x v="3"/>
          </reference>
        </references>
      </pivotArea>
    </format>
    <format dxfId="8">
      <pivotArea field="10" type="button" dataOnly="0" labelOnly="1" outline="0" axis="axisRow" fieldPosition="0"/>
    </format>
    <format dxfId="7">
      <pivotArea field="11" type="button" dataOnly="0" labelOnly="1" outline="0" axis="axisRow" fieldPosition="1"/>
    </format>
    <format dxfId="6">
      <pivotArea field="3" type="button" dataOnly="0" labelOnly="1" outline="0" axis="axisRow" fieldPosition="2"/>
    </format>
    <format dxfId="5">
      <pivotArea field="12" type="button" dataOnly="0" labelOnly="1" outline="0" axis="axisRow" fieldPosition="3"/>
    </format>
    <format dxfId="4">
      <pivotArea field="13" type="button" dataOnly="0" labelOnly="1" outline="0" axis="axisRow" fieldPosition="4"/>
    </format>
    <format dxfId="3">
      <pivotArea field="4" type="button" dataOnly="0" labelOnly="1" outline="0" axis="axisRow" fieldPosition="5"/>
    </format>
    <format dxfId="2">
      <pivotArea field="14" type="button" dataOnly="0" labelOnly="1" outline="0" axis="axisRow" fieldPosition="6"/>
    </format>
    <format dxfId="1">
      <pivotArea field="16" type="button" dataOnly="0" labelOnly="1" outline="0" axis="axisRow" fieldPosition="7"/>
    </format>
    <format dxfId="0">
      <pivotArea dataOnly="0" labelOnly="1" outline="0" fieldPosition="0">
        <references count="1">
          <reference field="4294967294" count="4">
            <x v="0"/>
            <x v="1"/>
            <x v="2"/>
            <x v="3"/>
          </reference>
        </references>
      </pivotArea>
    </format>
  </formats>
  <pivotTableStyleInfo name="PivotStyleDark11" showRowHeaders="1" showColHeaders="1" showRowStripes="0" showColStripes="0" showLastColumn="1"/>
  <filters count="1">
    <filter fld="10"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9BADE8B-1CF3-4FF5-B51E-B8755D1BDAEF}" name="PivotTable1" cacheId="0" applyNumberFormats="0" applyBorderFormats="0" applyFontFormats="0" applyPatternFormats="0" applyAlignmentFormats="0" applyWidthHeightFormats="1" dataCaption="Values" updatedVersion="8" minRefreshableVersion="3" useAutoFormatting="1" rowGrandTotals="0" itemPrintTitles="1" createdVersion="6" indent="0" outline="1" outlineData="1" multipleFieldFilters="0">
  <location ref="B5:B19" firstHeaderRow="1" firstDataRow="1" firstDataCol="1"/>
  <pivotFields count="26">
    <pivotField numFmtId="14" showAll="0"/>
    <pivotField showAll="0"/>
    <pivotField showAll="0"/>
    <pivotField showAll="0"/>
    <pivotField showAll="0"/>
    <pivotField showAll="0"/>
    <pivotField showAll="0"/>
    <pivotField showAll="0"/>
    <pivotField showAll="0"/>
    <pivotField showAll="0"/>
    <pivotField axis="axisRow" showAll="0">
      <items count="17">
        <item x="0"/>
        <item x="1"/>
        <item m="1" x="15"/>
        <item x="2"/>
        <item x="3"/>
        <item x="4"/>
        <item x="5"/>
        <item x="6"/>
        <item x="7"/>
        <item x="8"/>
        <item x="9"/>
        <item x="10"/>
        <item x="11"/>
        <item x="12"/>
        <item x="13"/>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4">
    <i>
      <x v="1"/>
    </i>
    <i>
      <x v="3"/>
    </i>
    <i>
      <x v="4"/>
    </i>
    <i>
      <x v="5"/>
    </i>
    <i>
      <x v="6"/>
    </i>
    <i>
      <x v="7"/>
    </i>
    <i>
      <x v="8"/>
    </i>
    <i>
      <x v="9"/>
    </i>
    <i>
      <x v="10"/>
    </i>
    <i>
      <x v="11"/>
    </i>
    <i>
      <x v="12"/>
    </i>
    <i>
      <x v="13"/>
    </i>
    <i>
      <x v="14"/>
    </i>
    <i>
      <x v="15"/>
    </i>
  </rowItems>
  <colItems count="1">
    <i/>
  </colItems>
  <pivotTableStyleInfo name="PivotStyleLight16" showRowHeaders="1" showColHeaders="1" showRowStripes="0" showColStripes="0" showLastColumn="1"/>
  <filters count="1">
    <filter fld="10"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C58A9F1-24C9-4D7F-A7C5-BC724EFC208D}" name="po-status" cacheId="0"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chartFormat="8">
  <location ref="E5:F10" firstHeaderRow="1" firstDataRow="1" firstDataCol="1"/>
  <pivotFields count="26">
    <pivotField numFmtId="14" showAll="0"/>
    <pivotField showAll="0"/>
    <pivotField showAll="0">
      <items count="6">
        <item x="2"/>
        <item x="4"/>
        <item x="0"/>
        <item x="1"/>
        <item x="3"/>
        <item t="default"/>
      </items>
    </pivotField>
    <pivotField showAll="0"/>
    <pivotField numFmtId="14" showAll="0"/>
    <pivotField showAll="0"/>
    <pivotField showAll="0"/>
    <pivotField showAll="0"/>
    <pivotField showAll="0"/>
    <pivotField showAll="0"/>
    <pivotField dataField="1" showAll="0"/>
    <pivotField showAll="0">
      <items count="21">
        <item x="5"/>
        <item x="1"/>
        <item x="12"/>
        <item x="13"/>
        <item x="8"/>
        <item x="14"/>
        <item x="4"/>
        <item x="6"/>
        <item x="17"/>
        <item x="9"/>
        <item x="15"/>
        <item x="3"/>
        <item x="10"/>
        <item x="7"/>
        <item x="11"/>
        <item x="2"/>
        <item x="16"/>
        <item x="19"/>
        <item x="18"/>
        <item x="0"/>
        <item t="default"/>
      </items>
    </pivotField>
    <pivotField showAll="0">
      <items count="7">
        <item x="1"/>
        <item x="2"/>
        <item x="3"/>
        <item x="4"/>
        <item x="5"/>
        <item x="0"/>
        <item t="default"/>
      </items>
    </pivotField>
    <pivotField axis="axisRow" showAll="0">
      <items count="6">
        <item x="4"/>
        <item x="3"/>
        <item x="1"/>
        <item x="2"/>
        <item x="0"/>
        <item t="default"/>
      </items>
    </pivotField>
    <pivotField showAll="0"/>
    <pivotField showAll="0"/>
    <pivotField showAll="0"/>
    <pivotField showAll="0">
      <items count="9">
        <item x="0"/>
        <item x="1"/>
        <item x="3"/>
        <item x="5"/>
        <item x="7"/>
        <item x="2"/>
        <item x="4"/>
        <item x="6"/>
        <item t="default"/>
      </items>
    </pivotField>
    <pivotField showAll="0"/>
    <pivotField showAll="0"/>
    <pivotField showAll="0"/>
    <pivotField showAll="0"/>
    <pivotField showAll="0"/>
    <pivotField showAll="0"/>
    <pivotField showAll="0"/>
    <pivotField showAll="0"/>
  </pivotFields>
  <rowFields count="1">
    <field x="13"/>
  </rowFields>
  <rowItems count="5">
    <i>
      <x/>
    </i>
    <i>
      <x v="1"/>
    </i>
    <i>
      <x v="2"/>
    </i>
    <i>
      <x v="3"/>
    </i>
    <i t="grand">
      <x/>
    </i>
  </rowItems>
  <colItems count="1">
    <i/>
  </colItems>
  <dataFields count="1">
    <dataField name="Count of PO-Number" fld="10" subtotal="count" baseField="0" baseItem="0"/>
  </dataFields>
  <chartFormats count="5">
    <chartFormat chart="4" format="10" series="1">
      <pivotArea type="data" outline="0" fieldPosition="0">
        <references count="1">
          <reference field="4294967294" count="1" selected="0">
            <x v="0"/>
          </reference>
        </references>
      </pivotArea>
    </chartFormat>
    <chartFormat chart="4" format="11">
      <pivotArea type="data" outline="0" fieldPosition="0">
        <references count="2">
          <reference field="4294967294" count="1" selected="0">
            <x v="0"/>
          </reference>
          <reference field="13" count="1" selected="0">
            <x v="0"/>
          </reference>
        </references>
      </pivotArea>
    </chartFormat>
    <chartFormat chart="4" format="12">
      <pivotArea type="data" outline="0" fieldPosition="0">
        <references count="2">
          <reference field="4294967294" count="1" selected="0">
            <x v="0"/>
          </reference>
          <reference field="13" count="1" selected="0">
            <x v="1"/>
          </reference>
        </references>
      </pivotArea>
    </chartFormat>
    <chartFormat chart="4" format="13">
      <pivotArea type="data" outline="0" fieldPosition="0">
        <references count="2">
          <reference field="4294967294" count="1" selected="0">
            <x v="0"/>
          </reference>
          <reference field="13" count="1" selected="0">
            <x v="2"/>
          </reference>
        </references>
      </pivotArea>
    </chartFormat>
    <chartFormat chart="4" format="14">
      <pivotArea type="data" outline="0" fieldPosition="0">
        <references count="2">
          <reference field="4294967294" count="1" selected="0">
            <x v="0"/>
          </reference>
          <reference field="13" count="1" selected="0">
            <x v="3"/>
          </reference>
        </references>
      </pivotArea>
    </chartFormat>
  </chartFormats>
  <pivotTableStyleInfo name="PivotStyleLight16" showRowHeaders="1" showColHeaders="1" showRowStripes="0" showColStripes="0" showLastColumn="1"/>
  <filters count="1">
    <filter fld="13" type="captionNotContains" evalOrder="-1" id="1" stringValue1="(blank)">
      <autoFilter ref="A1">
        <filterColumn colId="0">
          <customFilters>
            <customFilter operator="notEqual" val="*(blank)*"/>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3BB7E5F0-1BCE-4663-855B-7DBCD9980F60}" sourceName="Department">
  <pivotTables>
    <pivotTable tabId="15" name="PivotTable1"/>
    <pivotTable tabId="16" name="po-status"/>
  </pivotTables>
  <data>
    <tabular pivotCacheId="1711603969">
      <items count="5">
        <i x="2" s="1"/>
        <i x="4" s="1"/>
        <i x="0" s="1"/>
        <i x="1" s="1"/>
        <i x="3"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_Category" xr10:uid="{B74EFC6E-1EA0-4595-99F0-4CDB71FA8557}" sourceName="Item Category">
  <pivotTables>
    <pivotTable tabId="15" name="PivotTable1"/>
    <pivotTable tabId="16" name="po-status"/>
  </pivotTables>
  <data>
    <tabular pivotCacheId="1711603969">
      <items count="8">
        <i x="1" s="1"/>
        <i x="3" s="1"/>
        <i x="5" s="1"/>
        <i x="7" s="1"/>
        <i x="2" s="1"/>
        <i x="4" s="1"/>
        <i x="6" s="1"/>
        <i x="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ndor_Name" xr10:uid="{A4549A53-C86D-4245-AEBB-42AF6E98911F}" sourceName="Vendor Name">
  <pivotTables>
    <pivotTable tabId="15" name="PivotTable1"/>
    <pivotTable tabId="16" name="po-status"/>
  </pivotTables>
  <data>
    <tabular pivotCacheId="1711603969">
      <items count="6">
        <i x="1" s="1"/>
        <i x="2" s="1"/>
        <i x="3" s="1"/>
        <i x="4" s="1"/>
        <i x="5" s="1"/>
        <i x="0"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_Status" xr10:uid="{2753A733-38F9-458B-BEE2-038B6D4F6899}" sourceName="PO-Status">
  <pivotTables>
    <pivotTable tabId="15" name="PivotTable1"/>
  </pivotTables>
  <data>
    <tabular pivotCacheId="1711603969">
      <items count="5">
        <i x="4" s="1"/>
        <i x="3" s="1"/>
        <i x="1" s="1"/>
        <i x="2" s="1"/>
        <i x="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xr10:uid="{6588A810-E438-4FAE-81A6-2932DA01C7FE}" cache="Slicer_Department" caption="Department" style="Slicer Style 1 3" lockedPosition="1" rowHeight="209550"/>
  <slicer name="Item Category" xr10:uid="{28726FB5-6D4C-4EDE-96C0-3B7EDE8F6171}" cache="Slicer_Item_Category" caption="Item Category" style="Slicer Style 1 3" lockedPosition="1" rowHeight="209550"/>
  <slicer name="Vendor Name" xr10:uid="{13B959F9-F227-44F3-A0FF-A8B4F42151E6}" cache="Slicer_Vendor_Name" caption="Vendor Name" style="Slicer Style 1 3" lockedPosition="1" rowHeight="209550"/>
  <slicer name="PO-Status" xr10:uid="{C6100B33-D432-441B-BB8F-47DCAE4EFD77}" cache="Slicer_PO_Status" caption="PO-Status" style="Slicer Style 1 3" lockedPosition="1"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4CCEEA-51CA-4894-A400-7BFDBFF27F00}" name="Table2" displayName="Table2" ref="B4:L1000" totalsRowShown="0" headerRowDxfId="136" headerRowBorderDxfId="135" tableBorderDxfId="134">
  <tableColumns count="11">
    <tableColumn id="1" xr3:uid="{3F2AD3A3-9B4F-4C99-B8D8-7578E9D1D6F0}" name="Item Code" dataDxfId="133"/>
    <tableColumn id="2" xr3:uid="{6637BBA5-0E5A-4A0F-A021-A1F480209DAB}" name="Item Category" dataDxfId="132"/>
    <tableColumn id="3" xr3:uid="{BCC3A227-2A52-492A-B795-0F66B2DEDC3F}" name="Item Description" dataDxfId="131"/>
    <tableColumn id="4" xr3:uid="{1817C6DF-97E7-487B-97FB-4EC9D02CBE8A}" name="Unit Price" dataDxfId="130"/>
    <tableColumn id="5" xr3:uid="{82634C8F-4F90-4A6F-BC34-D41C7DF67334}" name="Unit" dataDxfId="129"/>
    <tableColumn id="9" xr3:uid="{75C30575-57A8-43D6-8437-4031CD9CD9EC}" name="Safety stock" dataDxfId="128"/>
    <tableColumn id="6" xr3:uid="{242FACB3-1B89-4541-83A8-F3127FF3317E}" name="Beginning On Hand Stock" dataDxfId="127"/>
    <tableColumn id="12" xr3:uid="{354DBC9F-6024-430D-A5D5-6DE4D388AADD}" name="Adding to stock" dataDxfId="126"/>
    <tableColumn id="7" xr3:uid="{20EF6310-140E-4394-A8A0-A5656D0A0FE3}" name="Delivered from stock" dataDxfId="125">
      <calculatedColumnFormula>IFERROR(IF(Table2[[#This Row],[Item Code]]="","",SUMIFS('PO Management'!G:G,'PO Management'!E:E,Table2[[#This Row],[Item Code]],'PO Management'!K:K,"receive from stock")),"")</calculatedColumnFormula>
    </tableColumn>
    <tableColumn id="11" xr3:uid="{98E1D5A3-0127-4B3E-B32E-FC567E77B6BA}" name="Purchased Orders" dataDxfId="124">
      <calculatedColumnFormula>IFERROR(IF(Table2[[#This Row],[Item Code]]="","",SUMIFS('PO Management'!G:G,'PO Management'!E:E,Table2[[#This Row],[Item Code]],'PO Management'!O:O,"received")),"")</calculatedColumnFormula>
    </tableColumn>
    <tableColumn id="8" xr3:uid="{CD0D4F41-E218-44BD-B047-00FD8E7B0543}" name="Actual stock" dataDxfId="123">
      <calculatedColumnFormula>IFERROR(IF(Table2[[#This Row],[Item Code]]="","",Table2[[#This Row],[Beginning On Hand Stock]]-Table2[[#This Row],[Delivered from stock]]+Table2[[#This Row],[Adding to stock]]),"")</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FAA0A3-43D2-4B1F-A4AE-44D260EE4915}" name="inv" displayName="inv" ref="B2:AA35" totalsRowShown="0" headerRowDxfId="108" dataDxfId="106" headerRowBorderDxfId="107" tableBorderDxfId="105" totalsRowBorderDxfId="104">
  <tableColumns count="26">
    <tableColumn id="1" xr3:uid="{A964559C-C77B-41AA-923C-A124D9E0A2B4}" name="PR-Date" dataDxfId="103"/>
    <tableColumn id="5" xr3:uid="{CE1F43D8-6D36-4C6C-9C5E-119DC3E456F7}" name="PR-Number" dataDxfId="102"/>
    <tableColumn id="6" xr3:uid="{E6713306-8CD0-4C07-9091-8C3D591AEA12}" name="Department" dataDxfId="101"/>
    <tableColumn id="17" xr3:uid="{13724377-19E7-49A9-9A3E-1E35B64E0E50}" name="Item Code" dataDxfId="100"/>
    <tableColumn id="36" xr3:uid="{2BDE5C65-7FEA-401D-A094-B637D6121390}" name="Required date" dataDxfId="99"/>
    <tableColumn id="19" xr3:uid="{DAECEF21-DA3F-4F3F-8203-61FAB12FE594}" name="Order quantity" dataDxfId="98"/>
    <tableColumn id="18" xr3:uid="{E578BD90-C77A-4A62-8382-98D57652C6A6}" name="Item Description" dataDxfId="97" dataCellStyle="Comma">
      <calculatedColumnFormula>IFERROR(IF(inv[[#This Row],[Item Code]]="","",VLOOKUP(inv[[#This Row],[Item Code]],'Items List and Stock Management'!B:L,3,0)),"")</calculatedColumnFormula>
    </tableColumn>
    <tableColumn id="20" xr3:uid="{66CB0559-8200-405E-A635-1AC3FFC5F818}" name="Stock on hand" dataDxfId="96">
      <calculatedColumnFormula>IFERROR(IF(inv[[#This Row],[Item Code]]="","",VLOOKUP(inv[[#This Row],[Item Code]],'Items List and Stock Management'!B:L,11,0)),"")</calculatedColumnFormula>
    </tableColumn>
    <tableColumn id="21" xr3:uid="{7E6854DA-1FAF-495C-A45F-408B81ED9645}" name="On stock?" dataDxfId="95">
      <calculatedColumnFormula>IF(OR(inv[[#This Row],[Stock on hand]]="",inv[[#This Row],[Order quantity]]=""),"",IF(inv[[#This Row],[Stock on hand]]&gt;=inv[[#This Row],[Order quantity]],"Yes","No"))</calculatedColumnFormula>
    </tableColumn>
    <tableColumn id="22" xr3:uid="{1AB71E51-F596-4A7B-A4D7-A33615B414BC}" name="Purchase requisition approval?" dataDxfId="94"/>
    <tableColumn id="23" xr3:uid="{1C4EFDEF-B4B4-4F0E-B3DA-D2F42F22ACCD}" name="PO-Number" dataDxfId="93"/>
    <tableColumn id="24" xr3:uid="{485436DC-374A-4DB2-8F09-3DCA7C19844A}" name="PO-Date" dataDxfId="92"/>
    <tableColumn id="2" xr3:uid="{DE1B6EB7-24C3-4964-A4F3-880005FAAA27}" name="Vendor Name" dataDxfId="91"/>
    <tableColumn id="29" xr3:uid="{9F0384CC-3352-4A0F-B595-FB9F4ED063A8}" name="PO-Status" dataDxfId="90"/>
    <tableColumn id="32" xr3:uid="{290904AF-3420-4CA1-ACEF-FD772BD37155}" name="Actual receiving date" dataDxfId="89"/>
    <tableColumn id="31" xr3:uid="{624738E3-E58A-4A4F-8336-4D38D403E9C0}" name="PO-Cycle (days)" dataDxfId="88">
      <calculatedColumnFormula>IFERROR(IF(OR(inv[[#This Row],[Actual receiving date]]="",inv[[#This Row],[PR-Date]]=""),"",inv[[#This Row],[Actual receiving date]]-inv[[#This Row],[PR-Date]]),"")</calculatedColumnFormula>
    </tableColumn>
    <tableColumn id="15" xr3:uid="{CB3327B7-95F5-44ED-847F-8D5035BD51FB}" name="Meet required date?" dataDxfId="87">
      <calculatedColumnFormula>IF(OR(inv[[#This Row],[Actual receiving date]]="",inv[[#This Row],[Required date]]=""),"",IF(inv[[#This Row],[Actual receiving date]]&gt;inv[[#This Row],[Required date]],"No",IF(inv[[#This Row],[Actual receiving date]]&lt;=inv[[#This Row],[Required date]],"Yes","")))</calculatedColumnFormula>
    </tableColumn>
    <tableColumn id="7" xr3:uid="{51754372-A13C-4D3C-86E6-760055FE1F17}" name="Item Category" dataDxfId="86">
      <calculatedColumnFormula>IFERROR(IF(inv[[#This Row],[Purchase requisition approval?]]&lt;&gt;"proceed to purchase","",VLOOKUP(inv[[#This Row],[Item Code]],'Items List and Stock Management'!B:L,2,0)),"")</calculatedColumnFormula>
    </tableColumn>
    <tableColumn id="30" xr3:uid="{D6FFF970-6AF7-4E7A-9306-53553043926B}" name="Item Unit Price" dataDxfId="85">
      <calculatedColumnFormula>IFERROR(IF(inv[[#This Row],[Purchase requisition approval?]]&lt;&gt;"proceed to purchase","",VLOOKUP(inv[[#This Row],[Item Code]],'Items List and Stock Management'!B:L,4,0)),"")</calculatedColumnFormula>
    </tableColumn>
    <tableColumn id="8" xr3:uid="{58A69C63-DC84-4324-9C39-240C148CA0DF}" name="Item Unit" dataDxfId="84" dataCellStyle="Comma">
      <calculatedColumnFormula>IFERROR(IF(inv[[#This Row],[Purchase requisition approval?]]&lt;&gt;"proceed to purchase","",VLOOKUP(inv[[#This Row],[Item Code]],'Items List and Stock Management'!B:L,5,0)),"")</calculatedColumnFormula>
    </tableColumn>
    <tableColumn id="33" xr3:uid="{D1A571AC-D13B-4AA3-B7D6-392830C3F8E0}" name="Total Item Cost" dataDxfId="83" dataCellStyle="Comma">
      <calculatedColumnFormula>IFERROR(inv[[#This Row],[Item Unit Price]]*inv[[#This Row],[Order quantity]],"")</calculatedColumnFormula>
    </tableColumn>
    <tableColumn id="9" xr3:uid="{94C239EF-6479-48E6-83C7-2B6DB33949B0}" name="Vendor Address" dataDxfId="82">
      <calculatedColumnFormula>IFERROR(IF(inv[[#This Row],[Purchase requisition approval?]]&lt;&gt;"proceed to purchase","",VLOOKUP(inv[[#This Row],[Vendor Name]],'Suppliers-Vendors List'!B:G,2,0)),"")</calculatedColumnFormula>
    </tableColumn>
    <tableColumn id="10" xr3:uid="{82FA366B-06E5-4DDF-8336-EE2C24F22B9D}" name="Vendor City" dataDxfId="81">
      <calculatedColumnFormula>IFERROR(IF(inv[[#This Row],[Purchase requisition approval?]]&lt;&gt;"proceed to purchase","",VLOOKUP(inv[[#This Row],[Vendor Name]],'Suppliers-Vendors List'!B:G,3,0)),"")</calculatedColumnFormula>
    </tableColumn>
    <tableColumn id="11" xr3:uid="{0AA5E82B-6839-4488-A00D-4F15AA0AF97C}" name="Vendor Postal Code" dataDxfId="80">
      <calculatedColumnFormula>IFERROR(IF(inv[[#This Row],[Purchase requisition approval?]]&lt;&gt;"proceed to purchase","",VLOOKUP(inv[[#This Row],[Vendor Name]],'Suppliers-Vendors List'!B:G,4,0)),"")</calculatedColumnFormula>
    </tableColumn>
    <tableColumn id="12" xr3:uid="{E7F38C93-D75F-4BF8-AC4B-C52C1597D247}" name="Vendor Phone" dataDxfId="79">
      <calculatedColumnFormula>IFERROR(IF(inv[[#This Row],[Purchase requisition approval?]]&lt;&gt;"proceed to purchase","",VLOOKUP(inv[[#This Row],[Vendor Name]],'Suppliers-Vendors List'!B:G,5,0)),"")</calculatedColumnFormula>
    </tableColumn>
    <tableColumn id="13" xr3:uid="{2D81E476-0502-470C-AF9D-86C59006EEA9}" name="Vendor Email Address" dataDxfId="78">
      <calculatedColumnFormula>IFERROR(IF(inv[[#This Row],[Purchase requisition approval?]]&lt;&gt;"proceed to purchase","",VLOOKUP(inv[[#This Row],[Vendor Name]],'Suppliers-Vendors List'!B:G,6,0)),"")</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PO_Date" xr10:uid="{EE02F1B0-A6E9-4454-8C8C-04F2915186F7}" sourceName="PO-Date">
  <pivotTables>
    <pivotTable tabId="15" name="PivotTable1"/>
    <pivotTable tabId="16" name="po-status"/>
  </pivotTables>
  <state minimalRefreshVersion="6" lastRefreshVersion="6" pivotCacheId="1711603969" filterType="unknown">
    <bounds startDate="2022-01-01T00:00:00" endDate="202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PO-Date" xr10:uid="{2ECF2CC5-AF4F-461B-B22F-039CC910200E}" cache="NativeTimeline_PO_Date" caption="PO-Date" level="2" selectionLevel="2" scrollPosition="2023-06-25T00:00:00" style="TimeSlicerStyleDark3 2"/>
</timeline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celmastershee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drawing" Target="../drawings/drawing5.xml"/><Relationship Id="rId7" Type="http://schemas.openxmlformats.org/officeDocument/2006/relationships/ctrlProp" Target="../ctrlProps/ctrlProp3.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microsoft.com/office/2011/relationships/timeline" Target="../timelines/timeline1.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8E2F9-FAE2-4A2E-976E-5308F8F1740C}">
  <sheetPr codeName="Sheet7">
    <tabColor rgb="FF114E69"/>
  </sheetPr>
  <dimension ref="A1:U76"/>
  <sheetViews>
    <sheetView showGridLines="0" showRowColHeaders="0" tabSelected="1" zoomScale="85" zoomScaleNormal="85" workbookViewId="0">
      <pane xSplit="1" topLeftCell="B1" activePane="topRight" state="frozen"/>
      <selection pane="topRight" activeCell="H14" sqref="H14"/>
    </sheetView>
  </sheetViews>
  <sheetFormatPr defaultColWidth="10.109375" defaultRowHeight="13.2" x14ac:dyDescent="0.25"/>
  <cols>
    <col min="1" max="1" width="36.77734375" style="12" customWidth="1"/>
    <col min="2" max="16384" width="10.109375" style="12"/>
  </cols>
  <sheetData>
    <row r="1" spans="1:21" s="77" customFormat="1" x14ac:dyDescent="0.25">
      <c r="A1" s="106"/>
      <c r="B1" s="108"/>
      <c r="C1" s="108"/>
      <c r="D1" s="108"/>
      <c r="E1" s="108"/>
      <c r="F1" s="108"/>
      <c r="G1" s="108"/>
      <c r="H1" s="108"/>
      <c r="I1" s="108"/>
      <c r="J1" s="106"/>
      <c r="K1" s="106"/>
      <c r="L1" s="106"/>
      <c r="M1" s="106"/>
      <c r="N1" s="106"/>
      <c r="O1" s="106"/>
      <c r="P1" s="106"/>
      <c r="Q1" s="106"/>
      <c r="R1" s="106"/>
      <c r="S1" s="106"/>
      <c r="T1" s="106"/>
      <c r="U1" s="106"/>
    </row>
    <row r="2" spans="1:21" s="77" customFormat="1" x14ac:dyDescent="0.25">
      <c r="A2" s="106"/>
      <c r="B2" s="108"/>
      <c r="C2" s="108"/>
      <c r="D2" s="108"/>
      <c r="E2" s="108"/>
      <c r="F2" s="108"/>
      <c r="G2" s="108"/>
      <c r="H2" s="108"/>
      <c r="I2" s="108"/>
      <c r="J2" s="106"/>
      <c r="K2" s="106"/>
      <c r="L2" s="106"/>
      <c r="M2" s="106"/>
      <c r="N2" s="106"/>
      <c r="O2" s="106"/>
      <c r="P2" s="106"/>
      <c r="Q2" s="106"/>
      <c r="R2" s="106"/>
      <c r="S2" s="106"/>
      <c r="T2" s="106"/>
      <c r="U2" s="106"/>
    </row>
    <row r="3" spans="1:21" x14ac:dyDescent="0.25">
      <c r="A3" s="107" t="e" vm="1">
        <v>#VALUE!</v>
      </c>
    </row>
    <row r="4" spans="1:21" x14ac:dyDescent="0.25">
      <c r="A4" s="107"/>
    </row>
    <row r="5" spans="1:21" x14ac:dyDescent="0.25">
      <c r="A5" s="107"/>
    </row>
    <row r="6" spans="1:21" x14ac:dyDescent="0.25">
      <c r="A6" s="107"/>
    </row>
    <row r="8" spans="1:21" x14ac:dyDescent="0.25">
      <c r="A8" s="13" t="s">
        <v>43</v>
      </c>
      <c r="B8" s="13" t="s">
        <v>220</v>
      </c>
    </row>
    <row r="10" spans="1:21" x14ac:dyDescent="0.25">
      <c r="A10" s="13" t="s">
        <v>44</v>
      </c>
      <c r="B10" s="18" t="s">
        <v>224</v>
      </c>
    </row>
    <row r="11" spans="1:21" x14ac:dyDescent="0.25">
      <c r="B11" s="18" t="s">
        <v>225</v>
      </c>
    </row>
    <row r="12" spans="1:21" x14ac:dyDescent="0.25">
      <c r="B12" s="18" t="s">
        <v>226</v>
      </c>
    </row>
    <row r="14" spans="1:21" x14ac:dyDescent="0.25">
      <c r="A14" s="14"/>
    </row>
    <row r="18" spans="1:2" x14ac:dyDescent="0.25">
      <c r="A18" s="13" t="s">
        <v>45</v>
      </c>
      <c r="B18" s="15"/>
    </row>
    <row r="19" spans="1:2" x14ac:dyDescent="0.25">
      <c r="A19" s="16" t="s">
        <v>221</v>
      </c>
      <c r="B19" s="18" t="s">
        <v>227</v>
      </c>
    </row>
    <row r="20" spans="1:2" x14ac:dyDescent="0.25">
      <c r="A20" s="16" t="s">
        <v>102</v>
      </c>
      <c r="B20" s="18" t="s">
        <v>228</v>
      </c>
    </row>
    <row r="21" spans="1:2" x14ac:dyDescent="0.25">
      <c r="A21" s="16" t="s">
        <v>222</v>
      </c>
      <c r="B21" s="12" t="s">
        <v>62</v>
      </c>
    </row>
    <row r="22" spans="1:2" ht="12.75" customHeight="1" x14ac:dyDescent="0.25">
      <c r="A22" s="16" t="s">
        <v>223</v>
      </c>
      <c r="B22" s="18" t="s">
        <v>229</v>
      </c>
    </row>
    <row r="23" spans="1:2" ht="12.75" customHeight="1" x14ac:dyDescent="0.25">
      <c r="A23" s="17"/>
    </row>
    <row r="24" spans="1:2" ht="12.75" customHeight="1" x14ac:dyDescent="0.25">
      <c r="A24" s="13" t="s">
        <v>46</v>
      </c>
    </row>
    <row r="25" spans="1:2" ht="12.75" customHeight="1" x14ac:dyDescent="0.25">
      <c r="A25" s="17" t="s">
        <v>47</v>
      </c>
      <c r="B25" s="18" t="s">
        <v>230</v>
      </c>
    </row>
    <row r="26" spans="1:2" ht="12.75" customHeight="1" x14ac:dyDescent="0.25">
      <c r="A26" s="17" t="s">
        <v>48</v>
      </c>
      <c r="B26" s="18" t="s">
        <v>231</v>
      </c>
    </row>
    <row r="27" spans="1:2" ht="12.75" customHeight="1" x14ac:dyDescent="0.25">
      <c r="A27" s="17" t="s">
        <v>49</v>
      </c>
      <c r="B27" s="18" t="s">
        <v>232</v>
      </c>
    </row>
    <row r="28" spans="1:2" ht="12.75" customHeight="1" x14ac:dyDescent="0.25">
      <c r="A28" s="17" t="s">
        <v>50</v>
      </c>
      <c r="B28" s="18" t="s">
        <v>240</v>
      </c>
    </row>
    <row r="29" spans="1:2" ht="12.75" customHeight="1" x14ac:dyDescent="0.25">
      <c r="A29" s="17" t="s">
        <v>51</v>
      </c>
      <c r="B29" s="18" t="s">
        <v>241</v>
      </c>
    </row>
    <row r="30" spans="1:2" ht="12.75" customHeight="1" x14ac:dyDescent="0.25">
      <c r="A30" s="17" t="s">
        <v>52</v>
      </c>
      <c r="B30" s="18" t="s">
        <v>242</v>
      </c>
    </row>
    <row r="31" spans="1:2" ht="12.75" customHeight="1" x14ac:dyDescent="0.25">
      <c r="A31" s="17" t="s">
        <v>53</v>
      </c>
      <c r="B31" s="68" t="s">
        <v>243</v>
      </c>
    </row>
    <row r="32" spans="1:2" ht="12.75" customHeight="1" x14ac:dyDescent="0.25">
      <c r="A32" s="17" t="s">
        <v>54</v>
      </c>
      <c r="B32" s="18" t="s">
        <v>244</v>
      </c>
    </row>
    <row r="33" spans="1:2" ht="12.75" customHeight="1" x14ac:dyDescent="0.25">
      <c r="A33" s="17" t="s">
        <v>55</v>
      </c>
      <c r="B33" s="18" t="s">
        <v>245</v>
      </c>
    </row>
    <row r="34" spans="1:2" ht="12.75" customHeight="1" x14ac:dyDescent="0.25">
      <c r="A34" s="17" t="s">
        <v>56</v>
      </c>
      <c r="B34" s="18" t="s">
        <v>246</v>
      </c>
    </row>
    <row r="35" spans="1:2" ht="12.75" customHeight="1" x14ac:dyDescent="0.25">
      <c r="A35" s="17" t="s">
        <v>57</v>
      </c>
      <c r="B35" s="18" t="s">
        <v>247</v>
      </c>
    </row>
    <row r="36" spans="1:2" ht="12.75" customHeight="1" x14ac:dyDescent="0.25">
      <c r="A36" s="17" t="s">
        <v>58</v>
      </c>
      <c r="B36" s="18" t="s">
        <v>248</v>
      </c>
    </row>
    <row r="37" spans="1:2" ht="12.75" customHeight="1" x14ac:dyDescent="0.25">
      <c r="A37" s="17" t="s">
        <v>59</v>
      </c>
      <c r="B37" s="18" t="s">
        <v>249</v>
      </c>
    </row>
    <row r="38" spans="1:2" ht="12.75" customHeight="1" x14ac:dyDescent="0.25">
      <c r="A38" s="17" t="s">
        <v>60</v>
      </c>
      <c r="B38" s="18" t="s">
        <v>250</v>
      </c>
    </row>
    <row r="39" spans="1:2" ht="12.75" customHeight="1" x14ac:dyDescent="0.25">
      <c r="A39" s="17" t="s">
        <v>61</v>
      </c>
      <c r="B39" s="18" t="s">
        <v>251</v>
      </c>
    </row>
    <row r="40" spans="1:2" ht="12.75" customHeight="1" x14ac:dyDescent="0.25">
      <c r="A40" s="17" t="s">
        <v>64</v>
      </c>
      <c r="B40" s="18" t="s">
        <v>252</v>
      </c>
    </row>
    <row r="41" spans="1:2" ht="12.75" customHeight="1" x14ac:dyDescent="0.25">
      <c r="A41" s="17" t="s">
        <v>65</v>
      </c>
      <c r="B41" s="18" t="s">
        <v>253</v>
      </c>
    </row>
    <row r="42" spans="1:2" ht="12.75" customHeight="1" x14ac:dyDescent="0.25">
      <c r="A42" s="17" t="s">
        <v>66</v>
      </c>
      <c r="B42" s="18" t="s">
        <v>254</v>
      </c>
    </row>
    <row r="43" spans="1:2" ht="12.75" customHeight="1" x14ac:dyDescent="0.25">
      <c r="A43" s="17" t="s">
        <v>67</v>
      </c>
      <c r="B43" s="12" t="s">
        <v>63</v>
      </c>
    </row>
    <row r="44" spans="1:2" ht="12.75" customHeight="1" x14ac:dyDescent="0.25">
      <c r="A44" s="17" t="s">
        <v>68</v>
      </c>
      <c r="B44" s="18" t="s">
        <v>255</v>
      </c>
    </row>
    <row r="45" spans="1:2" ht="12.75" customHeight="1" x14ac:dyDescent="0.25">
      <c r="A45" s="17" t="s">
        <v>69</v>
      </c>
      <c r="B45" s="18" t="s">
        <v>256</v>
      </c>
    </row>
    <row r="46" spans="1:2" ht="12.75" customHeight="1" x14ac:dyDescent="0.25">
      <c r="A46" s="17" t="s">
        <v>259</v>
      </c>
      <c r="B46" s="18" t="s">
        <v>257</v>
      </c>
    </row>
    <row r="47" spans="1:2" ht="12.75" customHeight="1" x14ac:dyDescent="0.25">
      <c r="A47" s="17" t="s">
        <v>260</v>
      </c>
      <c r="B47" s="18" t="s">
        <v>258</v>
      </c>
    </row>
    <row r="48" spans="1:2" ht="12.75" customHeight="1" x14ac:dyDescent="0.25">
      <c r="A48" s="17"/>
    </row>
    <row r="49" spans="1:2" s="69" customFormat="1" x14ac:dyDescent="0.25">
      <c r="A49" s="78" t="s">
        <v>262</v>
      </c>
      <c r="B49" s="71"/>
    </row>
    <row r="50" spans="1:2" s="69" customFormat="1" x14ac:dyDescent="0.25">
      <c r="A50" s="78" t="s">
        <v>263</v>
      </c>
      <c r="B50" s="71"/>
    </row>
    <row r="51" spans="1:2" s="69" customFormat="1" x14ac:dyDescent="0.25">
      <c r="A51" s="79" t="s">
        <v>264</v>
      </c>
      <c r="B51" s="71"/>
    </row>
    <row r="52" spans="1:2" s="69" customFormat="1" x14ac:dyDescent="0.25">
      <c r="A52" s="80" t="s">
        <v>265</v>
      </c>
      <c r="B52" s="71"/>
    </row>
    <row r="53" spans="1:2" s="69" customFormat="1" x14ac:dyDescent="0.25">
      <c r="A53" s="70"/>
      <c r="B53" s="71"/>
    </row>
    <row r="54" spans="1:2" s="69" customFormat="1" x14ac:dyDescent="0.25">
      <c r="A54" s="70"/>
      <c r="B54" s="71"/>
    </row>
    <row r="55" spans="1:2" s="69" customFormat="1" x14ac:dyDescent="0.25">
      <c r="A55" s="70"/>
      <c r="B55" s="71"/>
    </row>
    <row r="56" spans="1:2" s="69" customFormat="1" x14ac:dyDescent="0.25">
      <c r="A56" s="70"/>
      <c r="B56" s="71"/>
    </row>
    <row r="57" spans="1:2" s="69" customFormat="1" x14ac:dyDescent="0.25">
      <c r="A57" s="70"/>
      <c r="B57" s="71"/>
    </row>
    <row r="58" spans="1:2" s="69" customFormat="1" x14ac:dyDescent="0.25">
      <c r="A58" s="70"/>
      <c r="B58" s="71"/>
    </row>
    <row r="59" spans="1:2" s="69" customFormat="1" x14ac:dyDescent="0.25">
      <c r="A59" s="70"/>
      <c r="B59" s="71"/>
    </row>
    <row r="60" spans="1:2" s="69" customFormat="1" x14ac:dyDescent="0.25">
      <c r="A60" s="70"/>
      <c r="B60" s="71"/>
    </row>
    <row r="61" spans="1:2" s="69" customFormat="1" x14ac:dyDescent="0.25">
      <c r="A61" s="70"/>
      <c r="B61" s="71"/>
    </row>
    <row r="62" spans="1:2" s="69" customFormat="1" x14ac:dyDescent="0.25">
      <c r="A62" s="70"/>
      <c r="B62" s="71"/>
    </row>
    <row r="63" spans="1:2" s="69" customFormat="1" x14ac:dyDescent="0.25">
      <c r="A63" s="70"/>
      <c r="B63" s="71"/>
    </row>
    <row r="64" spans="1:2" s="69" customFormat="1" x14ac:dyDescent="0.25">
      <c r="A64" s="70"/>
      <c r="B64" s="71"/>
    </row>
    <row r="65" spans="1:2" s="69" customFormat="1" x14ac:dyDescent="0.25">
      <c r="A65" s="70"/>
      <c r="B65" s="71"/>
    </row>
    <row r="66" spans="1:2" s="69" customFormat="1" ht="12.75" customHeight="1" x14ac:dyDescent="0.25">
      <c r="A66" s="81"/>
    </row>
    <row r="67" spans="1:2" s="69" customFormat="1" x14ac:dyDescent="0.25">
      <c r="A67" s="81"/>
    </row>
    <row r="68" spans="1:2" s="69" customFormat="1" ht="12.75" customHeight="1" x14ac:dyDescent="0.25">
      <c r="A68" s="81"/>
    </row>
    <row r="69" spans="1:2" s="69" customFormat="1" ht="12.75" customHeight="1" x14ac:dyDescent="0.25">
      <c r="A69" s="81"/>
    </row>
    <row r="70" spans="1:2" s="69" customFormat="1" ht="12.75" customHeight="1" x14ac:dyDescent="0.25"/>
    <row r="71" spans="1:2" s="69" customFormat="1" ht="12.75" customHeight="1" x14ac:dyDescent="0.25">
      <c r="A71" s="81"/>
    </row>
    <row r="72" spans="1:2" s="69" customFormat="1" ht="12.75" customHeight="1" x14ac:dyDescent="0.25">
      <c r="A72" s="81"/>
    </row>
    <row r="73" spans="1:2" s="69" customFormat="1" x14ac:dyDescent="0.25">
      <c r="A73" s="82"/>
      <c r="B73" s="83"/>
    </row>
    <row r="74" spans="1:2" s="69" customFormat="1" x14ac:dyDescent="0.25">
      <c r="B74" s="84" t="s">
        <v>266</v>
      </c>
    </row>
    <row r="75" spans="1:2" s="69" customFormat="1" x14ac:dyDescent="0.25">
      <c r="B75" s="84" t="s">
        <v>267</v>
      </c>
    </row>
    <row r="76" spans="1:2" s="69" customFormat="1" ht="13.8" x14ac:dyDescent="0.3">
      <c r="A76" s="85"/>
      <c r="B76" s="86" t="s">
        <v>268</v>
      </c>
    </row>
  </sheetData>
  <sheetProtection algorithmName="SHA-512" hashValue="lX6Q6CfUBTu61Wcbs8LI7EQ3nTR0WxbACbt7jXGq2j8RRHWX2qSv6chElSqdlUFnF0IsChqWXYSBT9WWXfHVBg==" saltValue="WbjA5AWSb2u1csGHjxv5sw==" spinCount="100000" sheet="1" objects="1" scenarios="1"/>
  <mergeCells count="12">
    <mergeCell ref="T1:U2"/>
    <mergeCell ref="A3:A6"/>
    <mergeCell ref="A1:A2"/>
    <mergeCell ref="B1:C2"/>
    <mergeCell ref="D1:E2"/>
    <mergeCell ref="F1:G2"/>
    <mergeCell ref="H1:I2"/>
    <mergeCell ref="J1:K2"/>
    <mergeCell ref="L1:M2"/>
    <mergeCell ref="N1:O2"/>
    <mergeCell ref="P1:Q2"/>
    <mergeCell ref="R1:S2"/>
  </mergeCells>
  <hyperlinks>
    <hyperlink ref="B76" r:id="rId1" xr:uid="{8B533F0E-D272-40E3-9EA8-C3CBD36DC073}"/>
  </hyperlinks>
  <pageMargins left="0.7" right="0.7" top="0.75" bottom="0.75" header="0.3" footer="0.3"/>
  <pageSetup paperSize="9"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9B41-2E54-4D21-969A-48F7E54BD0EC}">
  <sheetPr codeName="Sheet4">
    <tabColor rgb="FFA0A9AE"/>
  </sheetPr>
  <dimension ref="B1:H17"/>
  <sheetViews>
    <sheetView showGridLines="0" showRowColHeaders="0" zoomScaleNormal="100" workbookViewId="0">
      <pane ySplit="4" topLeftCell="A6" activePane="bottomLeft" state="frozen"/>
      <selection pane="bottomLeft"/>
    </sheetView>
  </sheetViews>
  <sheetFormatPr defaultColWidth="9.109375" defaultRowHeight="30" customHeight="1" x14ac:dyDescent="0.25"/>
  <cols>
    <col min="1" max="1" width="1.77734375" style="2" customWidth="1"/>
    <col min="2" max="2" width="32.33203125" style="20" customWidth="1"/>
    <col min="3" max="3" width="41.77734375" style="20" customWidth="1"/>
    <col min="4" max="6" width="20.6640625" style="20" customWidth="1"/>
    <col min="7" max="7" width="51.6640625" style="20" customWidth="1"/>
    <col min="8" max="8" width="3.109375" style="2" customWidth="1"/>
    <col min="9" max="16383" width="9.109375" style="2"/>
    <col min="16384" max="16384" width="9.109375" style="2" customWidth="1"/>
  </cols>
  <sheetData>
    <row r="1" spans="2:8" s="22" customFormat="1" ht="30" customHeight="1" x14ac:dyDescent="0.25">
      <c r="B1" s="1"/>
      <c r="C1" s="1"/>
      <c r="D1" s="1"/>
      <c r="E1" s="1"/>
      <c r="F1" s="1"/>
      <c r="G1" s="1"/>
      <c r="H1" s="1"/>
    </row>
    <row r="2" spans="2:8" s="22" customFormat="1" ht="15.6" x14ac:dyDescent="0.3">
      <c r="B2" s="109" t="s">
        <v>77</v>
      </c>
      <c r="C2" s="109"/>
      <c r="D2" s="109"/>
      <c r="E2" s="109"/>
      <c r="F2" s="109"/>
      <c r="G2" s="109"/>
      <c r="H2" s="19"/>
    </row>
    <row r="3" spans="2:8" s="22" customFormat="1" ht="13.2" x14ac:dyDescent="0.25">
      <c r="B3" s="1"/>
      <c r="C3" s="1"/>
      <c r="D3" s="1"/>
      <c r="E3" s="1"/>
      <c r="F3" s="1"/>
      <c r="G3" s="1"/>
      <c r="H3" s="1"/>
    </row>
    <row r="4" spans="2:8" ht="24" customHeight="1" x14ac:dyDescent="0.25">
      <c r="B4" s="87" t="s">
        <v>78</v>
      </c>
      <c r="C4" s="87" t="s">
        <v>1</v>
      </c>
      <c r="D4" s="87" t="s">
        <v>2</v>
      </c>
      <c r="E4" s="87" t="s">
        <v>109</v>
      </c>
      <c r="F4" s="87" t="s">
        <v>3</v>
      </c>
      <c r="G4" s="87" t="s">
        <v>4</v>
      </c>
    </row>
    <row r="5" spans="2:8" ht="30" hidden="1" customHeight="1" x14ac:dyDescent="0.25">
      <c r="B5" s="20" t="s">
        <v>82</v>
      </c>
      <c r="F5" s="21"/>
    </row>
    <row r="6" spans="2:8" ht="30" customHeight="1" x14ac:dyDescent="0.25">
      <c r="B6" s="20" t="s">
        <v>84</v>
      </c>
      <c r="C6" s="20" t="s">
        <v>5</v>
      </c>
      <c r="D6" s="20" t="s">
        <v>6</v>
      </c>
      <c r="E6" s="20" t="s">
        <v>7</v>
      </c>
      <c r="F6" s="21" t="s">
        <v>8</v>
      </c>
      <c r="G6" s="20" t="s">
        <v>233</v>
      </c>
    </row>
    <row r="7" spans="2:8" ht="30" customHeight="1" x14ac:dyDescent="0.25">
      <c r="B7" s="20" t="s">
        <v>85</v>
      </c>
      <c r="C7" s="20" t="s">
        <v>9</v>
      </c>
      <c r="D7" s="20" t="s">
        <v>10</v>
      </c>
      <c r="E7" s="20" t="s">
        <v>11</v>
      </c>
      <c r="F7" s="21" t="s">
        <v>12</v>
      </c>
      <c r="G7" s="20" t="s">
        <v>234</v>
      </c>
    </row>
    <row r="8" spans="2:8" ht="30" customHeight="1" x14ac:dyDescent="0.25">
      <c r="B8" s="20" t="s">
        <v>86</v>
      </c>
      <c r="C8" s="20" t="s">
        <v>13</v>
      </c>
      <c r="D8" s="20" t="s">
        <v>14</v>
      </c>
      <c r="E8" s="20" t="s">
        <v>15</v>
      </c>
      <c r="F8" s="21" t="s">
        <v>16</v>
      </c>
      <c r="G8" s="20" t="s">
        <v>235</v>
      </c>
    </row>
    <row r="9" spans="2:8" ht="30" customHeight="1" x14ac:dyDescent="0.25">
      <c r="B9" s="20" t="s">
        <v>87</v>
      </c>
      <c r="C9" s="20" t="s">
        <v>17</v>
      </c>
      <c r="D9" s="20" t="s">
        <v>18</v>
      </c>
      <c r="E9" s="20" t="s">
        <v>19</v>
      </c>
      <c r="F9" s="21" t="s">
        <v>20</v>
      </c>
      <c r="G9" s="20" t="s">
        <v>236</v>
      </c>
    </row>
    <row r="10" spans="2:8" ht="30" customHeight="1" x14ac:dyDescent="0.25">
      <c r="B10" s="20" t="s">
        <v>88</v>
      </c>
      <c r="C10" s="20" t="s">
        <v>21</v>
      </c>
      <c r="D10" s="20" t="s">
        <v>22</v>
      </c>
      <c r="E10" s="20" t="s">
        <v>23</v>
      </c>
      <c r="F10" s="21" t="s">
        <v>24</v>
      </c>
      <c r="G10" s="20" t="s">
        <v>237</v>
      </c>
    </row>
    <row r="11" spans="2:8" ht="30" customHeight="1" x14ac:dyDescent="0.25">
      <c r="B11" s="20" t="s">
        <v>89</v>
      </c>
      <c r="C11" s="20" t="s">
        <v>25</v>
      </c>
      <c r="D11" s="20" t="s">
        <v>26</v>
      </c>
      <c r="E11" s="20" t="s">
        <v>27</v>
      </c>
      <c r="F11" s="21" t="s">
        <v>28</v>
      </c>
      <c r="G11" s="20" t="s">
        <v>238</v>
      </c>
    </row>
    <row r="12" spans="2:8" ht="30" customHeight="1" x14ac:dyDescent="0.25">
      <c r="B12" s="20" t="s">
        <v>90</v>
      </c>
      <c r="C12" s="20" t="s">
        <v>29</v>
      </c>
      <c r="D12" s="20" t="s">
        <v>30</v>
      </c>
      <c r="E12" s="20" t="s">
        <v>31</v>
      </c>
      <c r="F12" s="21" t="s">
        <v>32</v>
      </c>
      <c r="G12" s="20" t="s">
        <v>239</v>
      </c>
    </row>
    <row r="13" spans="2:8" ht="30" customHeight="1" x14ac:dyDescent="0.25">
      <c r="F13" s="21"/>
    </row>
    <row r="14" spans="2:8" ht="30" customHeight="1" x14ac:dyDescent="0.25">
      <c r="F14" s="21"/>
    </row>
    <row r="15" spans="2:8" ht="30" customHeight="1" x14ac:dyDescent="0.25">
      <c r="F15" s="21"/>
    </row>
    <row r="16" spans="2:8" ht="30" customHeight="1" x14ac:dyDescent="0.25">
      <c r="F16" s="21"/>
    </row>
    <row r="17" spans="6:6" ht="30" customHeight="1" x14ac:dyDescent="0.25">
      <c r="F17" s="21"/>
    </row>
  </sheetData>
  <sheetProtection selectLockedCells="1"/>
  <mergeCells count="1">
    <mergeCell ref="B2:G2"/>
  </mergeCells>
  <phoneticPr fontId="4"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DE12-9CCC-41B8-B70A-15EFE4AEBAC3}">
  <sheetPr codeName="Sheet8">
    <tabColor rgb="FFA0A9AE"/>
  </sheetPr>
  <dimension ref="B1:M1000"/>
  <sheetViews>
    <sheetView showGridLines="0" showRowColHeaders="0" zoomScale="90" zoomScaleNormal="90" workbookViewId="0">
      <pane ySplit="4" topLeftCell="A6" activePane="bottomLeft" state="frozen"/>
      <selection pane="bottomLeft" activeCell="D12" sqref="D12"/>
    </sheetView>
  </sheetViews>
  <sheetFormatPr defaultColWidth="30.5546875" defaultRowHeight="30" customHeight="1" x14ac:dyDescent="0.25"/>
  <cols>
    <col min="1" max="1" width="4" style="2" customWidth="1"/>
    <col min="2" max="2" width="19.44140625" style="6" customWidth="1"/>
    <col min="3" max="3" width="31.109375" style="6" customWidth="1"/>
    <col min="4" max="4" width="44.33203125" style="6" customWidth="1"/>
    <col min="5" max="5" width="15.6640625" style="7" customWidth="1"/>
    <col min="6" max="6" width="14.88671875" style="6" customWidth="1"/>
    <col min="7" max="7" width="14.33203125" style="6" customWidth="1"/>
    <col min="8" max="9" width="15.77734375" style="6" customWidth="1"/>
    <col min="10" max="12" width="15.77734375" style="24" customWidth="1"/>
    <col min="13" max="13" width="3.44140625" style="2" customWidth="1"/>
    <col min="14" max="34" width="30.5546875" style="2" customWidth="1"/>
    <col min="35" max="16384" width="30.5546875" style="2"/>
  </cols>
  <sheetData>
    <row r="1" spans="2:13" s="22" customFormat="1" ht="30" customHeight="1" x14ac:dyDescent="0.25">
      <c r="B1" s="1"/>
      <c r="C1" s="1"/>
      <c r="D1" s="1"/>
      <c r="E1" s="1"/>
      <c r="F1" s="1"/>
      <c r="G1" s="1"/>
      <c r="H1" s="1"/>
      <c r="I1" s="1"/>
      <c r="J1" s="1"/>
      <c r="K1" s="1"/>
      <c r="L1" s="1"/>
      <c r="M1" s="1"/>
    </row>
    <row r="2" spans="2:13" s="22" customFormat="1" ht="15.6" x14ac:dyDescent="0.3">
      <c r="B2" s="109" t="s">
        <v>102</v>
      </c>
      <c r="C2" s="109"/>
      <c r="D2" s="109"/>
      <c r="E2" s="109"/>
      <c r="F2" s="109"/>
      <c r="G2" s="109"/>
      <c r="H2" s="109"/>
      <c r="I2" s="109"/>
      <c r="J2" s="109"/>
      <c r="K2" s="109"/>
      <c r="L2" s="109"/>
      <c r="M2" s="5"/>
    </row>
    <row r="3" spans="2:13" s="22" customFormat="1" ht="13.2" x14ac:dyDescent="0.25">
      <c r="B3" s="1"/>
      <c r="C3" s="1"/>
      <c r="D3" s="1"/>
      <c r="E3" s="1"/>
      <c r="F3" s="1"/>
      <c r="G3" s="1"/>
      <c r="H3" s="1"/>
      <c r="I3" s="1"/>
      <c r="J3" s="1"/>
      <c r="K3" s="1"/>
      <c r="L3" s="1"/>
      <c r="M3" s="1"/>
    </row>
    <row r="4" spans="2:13" ht="29.4" customHeight="1" thickBot="1" x14ac:dyDescent="0.3">
      <c r="B4" s="88" t="s">
        <v>81</v>
      </c>
      <c r="C4" s="88" t="s">
        <v>114</v>
      </c>
      <c r="D4" s="88" t="s">
        <v>83</v>
      </c>
      <c r="E4" s="88" t="s">
        <v>33</v>
      </c>
      <c r="F4" s="88" t="s">
        <v>34</v>
      </c>
      <c r="G4" s="88" t="s">
        <v>154</v>
      </c>
      <c r="H4" s="88" t="s">
        <v>101</v>
      </c>
      <c r="I4" s="88" t="s">
        <v>160</v>
      </c>
      <c r="J4" s="91" t="s">
        <v>158</v>
      </c>
      <c r="K4" s="91" t="s">
        <v>159</v>
      </c>
      <c r="L4" s="91" t="s">
        <v>100</v>
      </c>
    </row>
    <row r="5" spans="2:13" ht="30" hidden="1" customHeight="1" thickBot="1" x14ac:dyDescent="0.3">
      <c r="B5" s="6" t="s">
        <v>82</v>
      </c>
      <c r="J5" s="25">
        <f>IFERROR(IF(Table2[[#This Row],[Item Code]]="","",SUMIFS('PO Management'!G:G,'PO Management'!E:E,Table2[[#This Row],[Item Code]],'PO Management'!K:K,"receive from stock")),"")</f>
        <v>0</v>
      </c>
      <c r="K5" s="25">
        <f>IFERROR(IF(Table2[[#This Row],[Item Code]]="","",SUMIFS('PO Management'!G:G,'PO Management'!E:E,Table2[[#This Row],[Item Code]],'PO Management'!O:O,"received")),"")</f>
        <v>0</v>
      </c>
      <c r="L5" s="25">
        <f>IFERROR(IF(Table2[[#This Row],[Item Code]]="","",Table2[[#This Row],[Beginning On Hand Stock]]-Table2[[#This Row],[Delivered from stock]]+Table2[[#This Row],[Adding to stock]]),"")</f>
        <v>0</v>
      </c>
    </row>
    <row r="6" spans="2:13" ht="30" customHeight="1" thickTop="1" x14ac:dyDescent="0.25">
      <c r="B6" s="89" t="s">
        <v>140</v>
      </c>
      <c r="C6" s="89" t="s">
        <v>124</v>
      </c>
      <c r="D6" s="89" t="s">
        <v>125</v>
      </c>
      <c r="E6" s="90">
        <v>10</v>
      </c>
      <c r="F6" s="89" t="s">
        <v>35</v>
      </c>
      <c r="G6" s="89">
        <v>100</v>
      </c>
      <c r="H6" s="89">
        <v>200</v>
      </c>
      <c r="I6" s="89">
        <v>50</v>
      </c>
      <c r="J6" s="92">
        <f>IFERROR(IF(Table2[[#This Row],[Item Code]]="","",SUMIFS('PO Management'!G:G,'PO Management'!E:E,Table2[[#This Row],[Item Code]],'PO Management'!K:K,"receive from stock")),"")</f>
        <v>47</v>
      </c>
      <c r="K6" s="92">
        <f>IFERROR(IF(Table2[[#This Row],[Item Code]]="","",SUMIFS('PO Management'!G:G,'PO Management'!E:E,Table2[[#This Row],[Item Code]],'PO Management'!O:O,"received")),"")</f>
        <v>24</v>
      </c>
      <c r="L6" s="92">
        <f>IFERROR(IF(Table2[[#This Row],[Item Code]]="","",Table2[[#This Row],[Beginning On Hand Stock]]-Table2[[#This Row],[Delivered from stock]]+Table2[[#This Row],[Adding to stock]]),"")</f>
        <v>203</v>
      </c>
    </row>
    <row r="7" spans="2:13" ht="30" customHeight="1" x14ac:dyDescent="0.25">
      <c r="B7" s="89" t="s">
        <v>141</v>
      </c>
      <c r="C7" s="89" t="s">
        <v>126</v>
      </c>
      <c r="D7" s="89" t="s">
        <v>127</v>
      </c>
      <c r="E7" s="90">
        <v>40</v>
      </c>
      <c r="F7" s="89" t="s">
        <v>35</v>
      </c>
      <c r="G7" s="89">
        <v>10</v>
      </c>
      <c r="H7" s="89">
        <v>50</v>
      </c>
      <c r="I7" s="89"/>
      <c r="J7" s="92">
        <f>IFERROR(IF(Table2[[#This Row],[Item Code]]="","",SUMIFS('PO Management'!G:G,'PO Management'!E:E,Table2[[#This Row],[Item Code]],'PO Management'!K:K,"receive from stock")),"")</f>
        <v>43</v>
      </c>
      <c r="K7" s="92">
        <f>IFERROR(IF(Table2[[#This Row],[Item Code]]="","",SUMIFS('PO Management'!G:G,'PO Management'!E:E,Table2[[#This Row],[Item Code]],'PO Management'!O:O,"received")),"")</f>
        <v>0</v>
      </c>
      <c r="L7" s="92">
        <f>IFERROR(IF(Table2[[#This Row],[Item Code]]="","",Table2[[#This Row],[Beginning On Hand Stock]]-Table2[[#This Row],[Delivered from stock]]+Table2[[#This Row],[Adding to stock]]),"")</f>
        <v>7</v>
      </c>
    </row>
    <row r="8" spans="2:13" ht="30" customHeight="1" x14ac:dyDescent="0.25">
      <c r="B8" s="89" t="s">
        <v>142</v>
      </c>
      <c r="C8" s="89" t="s">
        <v>128</v>
      </c>
      <c r="D8" s="89" t="s">
        <v>129</v>
      </c>
      <c r="E8" s="90">
        <v>70</v>
      </c>
      <c r="F8" s="89" t="s">
        <v>35</v>
      </c>
      <c r="G8" s="89">
        <v>10</v>
      </c>
      <c r="H8" s="89">
        <v>100</v>
      </c>
      <c r="I8" s="89"/>
      <c r="J8" s="92">
        <f>IFERROR(IF(Table2[[#This Row],[Item Code]]="","",SUMIFS('PO Management'!G:G,'PO Management'!E:E,Table2[[#This Row],[Item Code]],'PO Management'!K:K,"receive from stock")),"")</f>
        <v>0</v>
      </c>
      <c r="K8" s="92">
        <f>IFERROR(IF(Table2[[#This Row],[Item Code]]="","",SUMIFS('PO Management'!G:G,'PO Management'!E:E,Table2[[#This Row],[Item Code]],'PO Management'!O:O,"received")),"")</f>
        <v>0</v>
      </c>
      <c r="L8" s="92">
        <f>IFERROR(IF(Table2[[#This Row],[Item Code]]="","",Table2[[#This Row],[Beginning On Hand Stock]]-Table2[[#This Row],[Delivered from stock]]+Table2[[#This Row],[Adding to stock]]),"")</f>
        <v>100</v>
      </c>
    </row>
    <row r="9" spans="2:13" ht="30" customHeight="1" x14ac:dyDescent="0.25">
      <c r="B9" s="89" t="s">
        <v>143</v>
      </c>
      <c r="C9" s="89" t="s">
        <v>130</v>
      </c>
      <c r="D9" s="89" t="s">
        <v>131</v>
      </c>
      <c r="E9" s="90">
        <v>22</v>
      </c>
      <c r="F9" s="89" t="s">
        <v>35</v>
      </c>
      <c r="G9" s="89">
        <v>20</v>
      </c>
      <c r="H9" s="89">
        <v>35</v>
      </c>
      <c r="I9" s="89"/>
      <c r="J9" s="92">
        <f>IFERROR(IF(Table2[[#This Row],[Item Code]]="","",SUMIFS('PO Management'!G:G,'PO Management'!E:E,Table2[[#This Row],[Item Code]],'PO Management'!K:K,"receive from stock")),"")</f>
        <v>0</v>
      </c>
      <c r="K9" s="92">
        <f>IFERROR(IF(Table2[[#This Row],[Item Code]]="","",SUMIFS('PO Management'!G:G,'PO Management'!E:E,Table2[[#This Row],[Item Code]],'PO Management'!O:O,"received")),"")</f>
        <v>0</v>
      </c>
      <c r="L9" s="92">
        <f>IFERROR(IF(Table2[[#This Row],[Item Code]]="","",Table2[[#This Row],[Beginning On Hand Stock]]-Table2[[#This Row],[Delivered from stock]]+Table2[[#This Row],[Adding to stock]]),"")</f>
        <v>35</v>
      </c>
    </row>
    <row r="10" spans="2:13" ht="30" customHeight="1" x14ac:dyDescent="0.25">
      <c r="B10" s="89" t="s">
        <v>144</v>
      </c>
      <c r="C10" s="89" t="s">
        <v>132</v>
      </c>
      <c r="D10" s="89" t="s">
        <v>129</v>
      </c>
      <c r="E10" s="90">
        <v>120</v>
      </c>
      <c r="F10" s="89" t="s">
        <v>35</v>
      </c>
      <c r="G10" s="89">
        <v>10</v>
      </c>
      <c r="H10" s="89">
        <v>10</v>
      </c>
      <c r="I10" s="89"/>
      <c r="J10" s="92">
        <f>IFERROR(IF(Table2[[#This Row],[Item Code]]="","",SUMIFS('PO Management'!G:G,'PO Management'!E:E,Table2[[#This Row],[Item Code]],'PO Management'!K:K,"receive from stock")),"")</f>
        <v>0</v>
      </c>
      <c r="K10" s="92">
        <f>IFERROR(IF(Table2[[#This Row],[Item Code]]="","",SUMIFS('PO Management'!G:G,'PO Management'!E:E,Table2[[#This Row],[Item Code]],'PO Management'!O:O,"received")),"")</f>
        <v>0</v>
      </c>
      <c r="L10" s="92">
        <f>IFERROR(IF(Table2[[#This Row],[Item Code]]="","",Table2[[#This Row],[Beginning On Hand Stock]]-Table2[[#This Row],[Delivered from stock]]+Table2[[#This Row],[Adding to stock]]),"")</f>
        <v>10</v>
      </c>
    </row>
    <row r="11" spans="2:13" ht="30" customHeight="1" x14ac:dyDescent="0.25">
      <c r="B11" s="89" t="s">
        <v>145</v>
      </c>
      <c r="C11" s="89" t="s">
        <v>133</v>
      </c>
      <c r="D11" s="89" t="s">
        <v>127</v>
      </c>
      <c r="E11" s="90">
        <v>50</v>
      </c>
      <c r="F11" s="89" t="s">
        <v>35</v>
      </c>
      <c r="G11" s="89">
        <v>2</v>
      </c>
      <c r="H11" s="89">
        <v>5</v>
      </c>
      <c r="I11" s="89"/>
      <c r="J11" s="92">
        <f>IFERROR(IF(Table2[[#This Row],[Item Code]]="","",SUMIFS('PO Management'!G:G,'PO Management'!E:E,Table2[[#This Row],[Item Code]],'PO Management'!K:K,"receive from stock")),"")</f>
        <v>0</v>
      </c>
      <c r="K11" s="92">
        <f>IFERROR(IF(Table2[[#This Row],[Item Code]]="","",SUMIFS('PO Management'!G:G,'PO Management'!E:E,Table2[[#This Row],[Item Code]],'PO Management'!O:O,"received")),"")</f>
        <v>0</v>
      </c>
      <c r="L11" s="92">
        <f>IFERROR(IF(Table2[[#This Row],[Item Code]]="","",Table2[[#This Row],[Beginning On Hand Stock]]-Table2[[#This Row],[Delivered from stock]]+Table2[[#This Row],[Adding to stock]]),"")</f>
        <v>5</v>
      </c>
    </row>
    <row r="12" spans="2:13" ht="30" customHeight="1" x14ac:dyDescent="0.25">
      <c r="B12" s="89" t="s">
        <v>146</v>
      </c>
      <c r="C12" s="89" t="s">
        <v>134</v>
      </c>
      <c r="D12" s="89" t="s">
        <v>125</v>
      </c>
      <c r="E12" s="90">
        <v>12</v>
      </c>
      <c r="F12" s="89" t="s">
        <v>35</v>
      </c>
      <c r="G12" s="89">
        <v>50</v>
      </c>
      <c r="H12" s="89">
        <v>150</v>
      </c>
      <c r="I12" s="89"/>
      <c r="J12" s="92">
        <f>IFERROR(IF(Table2[[#This Row],[Item Code]]="","",SUMIFS('PO Management'!G:G,'PO Management'!E:E,Table2[[#This Row],[Item Code]],'PO Management'!K:K,"receive from stock")),"")</f>
        <v>0</v>
      </c>
      <c r="K12" s="92">
        <f>IFERROR(IF(Table2[[#This Row],[Item Code]]="","",SUMIFS('PO Management'!G:G,'PO Management'!E:E,Table2[[#This Row],[Item Code]],'PO Management'!O:O,"received")),"")</f>
        <v>0</v>
      </c>
      <c r="L12" s="92">
        <f>IFERROR(IF(Table2[[#This Row],[Item Code]]="","",Table2[[#This Row],[Beginning On Hand Stock]]-Table2[[#This Row],[Delivered from stock]]+Table2[[#This Row],[Adding to stock]]),"")</f>
        <v>150</v>
      </c>
    </row>
    <row r="13" spans="2:13" ht="30" customHeight="1" x14ac:dyDescent="0.25">
      <c r="B13" s="89" t="s">
        <v>147</v>
      </c>
      <c r="C13" s="89" t="s">
        <v>135</v>
      </c>
      <c r="D13" s="89" t="s">
        <v>129</v>
      </c>
      <c r="E13" s="90">
        <v>220</v>
      </c>
      <c r="F13" s="89" t="s">
        <v>35</v>
      </c>
      <c r="G13" s="89">
        <v>5</v>
      </c>
      <c r="H13" s="89">
        <v>10</v>
      </c>
      <c r="I13" s="89"/>
      <c r="J13" s="92">
        <f>IFERROR(IF(Table2[[#This Row],[Item Code]]="","",SUMIFS('PO Management'!G:G,'PO Management'!E:E,Table2[[#This Row],[Item Code]],'PO Management'!K:K,"receive from stock")),"")</f>
        <v>0</v>
      </c>
      <c r="K13" s="92">
        <f>IFERROR(IF(Table2[[#This Row],[Item Code]]="","",SUMIFS('PO Management'!G:G,'PO Management'!E:E,Table2[[#This Row],[Item Code]],'PO Management'!O:O,"received")),"")</f>
        <v>49</v>
      </c>
      <c r="L13" s="92">
        <f>IFERROR(IF(Table2[[#This Row],[Item Code]]="","",Table2[[#This Row],[Beginning On Hand Stock]]-Table2[[#This Row],[Delivered from stock]]+Table2[[#This Row],[Adding to stock]]),"")</f>
        <v>10</v>
      </c>
    </row>
    <row r="14" spans="2:13" ht="30" customHeight="1" x14ac:dyDescent="0.25">
      <c r="B14" s="89" t="s">
        <v>148</v>
      </c>
      <c r="C14" s="89" t="s">
        <v>136</v>
      </c>
      <c r="D14" s="89" t="s">
        <v>125</v>
      </c>
      <c r="E14" s="90">
        <v>45</v>
      </c>
      <c r="F14" s="89" t="s">
        <v>35</v>
      </c>
      <c r="G14" s="89">
        <v>10</v>
      </c>
      <c r="H14" s="89">
        <v>30</v>
      </c>
      <c r="I14" s="89"/>
      <c r="J14" s="92">
        <f>IFERROR(IF(Table2[[#This Row],[Item Code]]="","",SUMIFS('PO Management'!G:G,'PO Management'!E:E,Table2[[#This Row],[Item Code]],'PO Management'!K:K,"receive from stock")),"")</f>
        <v>21</v>
      </c>
      <c r="K14" s="92">
        <f>IFERROR(IF(Table2[[#This Row],[Item Code]]="","",SUMIFS('PO Management'!G:G,'PO Management'!E:E,Table2[[#This Row],[Item Code]],'PO Management'!O:O,"received")),"")</f>
        <v>85</v>
      </c>
      <c r="L14" s="92">
        <f>IFERROR(IF(Table2[[#This Row],[Item Code]]="","",Table2[[#This Row],[Beginning On Hand Stock]]-Table2[[#This Row],[Delivered from stock]]+Table2[[#This Row],[Adding to stock]]),"")</f>
        <v>9</v>
      </c>
    </row>
    <row r="15" spans="2:13" ht="30" customHeight="1" x14ac:dyDescent="0.25">
      <c r="B15" s="89" t="s">
        <v>149</v>
      </c>
      <c r="C15" s="89" t="s">
        <v>137</v>
      </c>
      <c r="D15" s="89" t="s">
        <v>125</v>
      </c>
      <c r="E15" s="90">
        <v>15</v>
      </c>
      <c r="F15" s="89" t="s">
        <v>35</v>
      </c>
      <c r="G15" s="89">
        <v>20</v>
      </c>
      <c r="H15" s="89">
        <v>50</v>
      </c>
      <c r="I15" s="89"/>
      <c r="J15" s="92">
        <f>IFERROR(IF(Table2[[#This Row],[Item Code]]="","",SUMIFS('PO Management'!G:G,'PO Management'!E:E,Table2[[#This Row],[Item Code]],'PO Management'!K:K,"receive from stock")),"")</f>
        <v>0</v>
      </c>
      <c r="K15" s="92">
        <f>IFERROR(IF(Table2[[#This Row],[Item Code]]="","",SUMIFS('PO Management'!G:G,'PO Management'!E:E,Table2[[#This Row],[Item Code]],'PO Management'!O:O,"received")),"")</f>
        <v>0</v>
      </c>
      <c r="L15" s="92">
        <f>IFERROR(IF(Table2[[#This Row],[Item Code]]="","",Table2[[#This Row],[Beginning On Hand Stock]]-Table2[[#This Row],[Delivered from stock]]+Table2[[#This Row],[Adding to stock]]),"")</f>
        <v>50</v>
      </c>
    </row>
    <row r="16" spans="2:13" ht="30" customHeight="1" x14ac:dyDescent="0.25">
      <c r="B16" s="89" t="s">
        <v>150</v>
      </c>
      <c r="C16" s="89" t="s">
        <v>138</v>
      </c>
      <c r="D16" s="89" t="s">
        <v>125</v>
      </c>
      <c r="E16" s="90">
        <v>160</v>
      </c>
      <c r="F16" s="89" t="s">
        <v>35</v>
      </c>
      <c r="G16" s="89">
        <v>8</v>
      </c>
      <c r="H16" s="89">
        <v>25</v>
      </c>
      <c r="I16" s="89"/>
      <c r="J16" s="92">
        <f>IFERROR(IF(Table2[[#This Row],[Item Code]]="","",SUMIFS('PO Management'!G:G,'PO Management'!E:E,Table2[[#This Row],[Item Code]],'PO Management'!K:K,"receive from stock")),"")</f>
        <v>0</v>
      </c>
      <c r="K16" s="92">
        <f>IFERROR(IF(Table2[[#This Row],[Item Code]]="","",SUMIFS('PO Management'!G:G,'PO Management'!E:E,Table2[[#This Row],[Item Code]],'PO Management'!O:O,"received")),"")</f>
        <v>122</v>
      </c>
      <c r="L16" s="92">
        <f>IFERROR(IF(Table2[[#This Row],[Item Code]]="","",Table2[[#This Row],[Beginning On Hand Stock]]-Table2[[#This Row],[Delivered from stock]]+Table2[[#This Row],[Adding to stock]]),"")</f>
        <v>25</v>
      </c>
    </row>
    <row r="17" spans="2:12" ht="30" customHeight="1" x14ac:dyDescent="0.25">
      <c r="B17" s="89" t="s">
        <v>151</v>
      </c>
      <c r="C17" s="89" t="s">
        <v>139</v>
      </c>
      <c r="D17" s="89" t="s">
        <v>131</v>
      </c>
      <c r="E17" s="90">
        <v>53</v>
      </c>
      <c r="F17" s="89" t="s">
        <v>35</v>
      </c>
      <c r="G17" s="89">
        <v>10</v>
      </c>
      <c r="H17" s="89">
        <v>35</v>
      </c>
      <c r="I17" s="89"/>
      <c r="J17" s="92">
        <f>IFERROR(IF(Table2[[#This Row],[Item Code]]="","",SUMIFS('PO Management'!G:G,'PO Management'!E:E,Table2[[#This Row],[Item Code]],'PO Management'!K:K,"receive from stock")),"")</f>
        <v>0</v>
      </c>
      <c r="K17" s="92">
        <f>IFERROR(IF(Table2[[#This Row],[Item Code]]="","",SUMIFS('PO Management'!G:G,'PO Management'!E:E,Table2[[#This Row],[Item Code]],'PO Management'!O:O,"received")),"")</f>
        <v>0</v>
      </c>
      <c r="L17" s="92">
        <f>IFERROR(IF(Table2[[#This Row],[Item Code]]="","",Table2[[#This Row],[Beginning On Hand Stock]]-Table2[[#This Row],[Delivered from stock]]+Table2[[#This Row],[Adding to stock]]),"")</f>
        <v>35</v>
      </c>
    </row>
    <row r="18" spans="2:12" ht="30" customHeight="1" x14ac:dyDescent="0.25">
      <c r="B18" s="89"/>
      <c r="C18" s="89"/>
      <c r="D18" s="89"/>
      <c r="E18" s="90"/>
      <c r="F18" s="89"/>
      <c r="G18" s="89"/>
      <c r="H18" s="89"/>
      <c r="I18" s="89"/>
      <c r="J18" s="92" t="str">
        <f>IFERROR(IF(Table2[[#This Row],[Item Code]]="","",SUMIFS('PO Management'!G:G,'PO Management'!E:E,Table2[[#This Row],[Item Code]],'PO Management'!K:K,"receive from stock")),"")</f>
        <v/>
      </c>
      <c r="K18" s="92" t="str">
        <f>IFERROR(IF(Table2[[#This Row],[Item Code]]="","",SUMIFS('PO Management'!G:G,'PO Management'!E:E,Table2[[#This Row],[Item Code]],'PO Management'!O:O,"received")),"")</f>
        <v/>
      </c>
      <c r="L18" s="92" t="str">
        <f>IFERROR(IF(Table2[[#This Row],[Item Code]]="","",Table2[[#This Row],[Beginning On Hand Stock]]-Table2[[#This Row],[Delivered from stock]]+Table2[[#This Row],[Adding to stock]]),"")</f>
        <v/>
      </c>
    </row>
    <row r="19" spans="2:12" ht="30" customHeight="1" x14ac:dyDescent="0.25">
      <c r="B19" s="89"/>
      <c r="C19" s="89"/>
      <c r="D19" s="89"/>
      <c r="E19" s="90"/>
      <c r="F19" s="89"/>
      <c r="G19" s="89"/>
      <c r="H19" s="89"/>
      <c r="I19" s="89"/>
      <c r="J19" s="92" t="str">
        <f>IFERROR(IF(Table2[[#This Row],[Item Code]]="","",SUMIFS('PO Management'!G:G,'PO Management'!E:E,Table2[[#This Row],[Item Code]],'PO Management'!K:K,"receive from stock")),"")</f>
        <v/>
      </c>
      <c r="K19" s="92" t="str">
        <f>IFERROR(IF(Table2[[#This Row],[Item Code]]="","",SUMIFS('PO Management'!G:G,'PO Management'!E:E,Table2[[#This Row],[Item Code]],'PO Management'!O:O,"received")),"")</f>
        <v/>
      </c>
      <c r="L19" s="92" t="str">
        <f>IFERROR(IF(Table2[[#This Row],[Item Code]]="","",Table2[[#This Row],[Beginning On Hand Stock]]-Table2[[#This Row],[Delivered from stock]]+Table2[[#This Row],[Adding to stock]]),"")</f>
        <v/>
      </c>
    </row>
    <row r="20" spans="2:12" ht="30" customHeight="1" x14ac:dyDescent="0.25">
      <c r="B20" s="89"/>
      <c r="C20" s="89"/>
      <c r="D20" s="89"/>
      <c r="E20" s="90"/>
      <c r="F20" s="89"/>
      <c r="G20" s="89"/>
      <c r="H20" s="89"/>
      <c r="I20" s="89"/>
      <c r="J20" s="92" t="str">
        <f>IFERROR(IF(Table2[[#This Row],[Item Code]]="","",SUMIFS('PO Management'!G:G,'PO Management'!E:E,Table2[[#This Row],[Item Code]],'PO Management'!K:K,"receive from stock")),"")</f>
        <v/>
      </c>
      <c r="K20" s="92" t="str">
        <f>IFERROR(IF(Table2[[#This Row],[Item Code]]="","",SUMIFS('PO Management'!G:G,'PO Management'!E:E,Table2[[#This Row],[Item Code]],'PO Management'!O:O,"received")),"")</f>
        <v/>
      </c>
      <c r="L20" s="92" t="str">
        <f>IFERROR(IF(Table2[[#This Row],[Item Code]]="","",Table2[[#This Row],[Beginning On Hand Stock]]-Table2[[#This Row],[Delivered from stock]]+Table2[[#This Row],[Adding to stock]]),"")</f>
        <v/>
      </c>
    </row>
    <row r="21" spans="2:12" ht="30" customHeight="1" x14ac:dyDescent="0.25">
      <c r="B21" s="89"/>
      <c r="C21" s="89"/>
      <c r="D21" s="89"/>
      <c r="E21" s="90"/>
      <c r="F21" s="89"/>
      <c r="G21" s="89"/>
      <c r="H21" s="89"/>
      <c r="I21" s="89"/>
      <c r="J21" s="92" t="str">
        <f>IFERROR(IF(Table2[[#This Row],[Item Code]]="","",SUMIFS('PO Management'!G:G,'PO Management'!E:E,Table2[[#This Row],[Item Code]],'PO Management'!K:K,"receive from stock")),"")</f>
        <v/>
      </c>
      <c r="K21" s="92" t="str">
        <f>IFERROR(IF(Table2[[#This Row],[Item Code]]="","",SUMIFS('PO Management'!G:G,'PO Management'!E:E,Table2[[#This Row],[Item Code]],'PO Management'!O:O,"received")),"")</f>
        <v/>
      </c>
      <c r="L21" s="92" t="str">
        <f>IFERROR(IF(Table2[[#This Row],[Item Code]]="","",Table2[[#This Row],[Beginning On Hand Stock]]-Table2[[#This Row],[Delivered from stock]]+Table2[[#This Row],[Adding to stock]]),"")</f>
        <v/>
      </c>
    </row>
    <row r="22" spans="2:12" ht="30" customHeight="1" x14ac:dyDescent="0.25">
      <c r="B22" s="89"/>
      <c r="C22" s="89"/>
      <c r="D22" s="89"/>
      <c r="E22" s="90"/>
      <c r="F22" s="89"/>
      <c r="G22" s="89"/>
      <c r="H22" s="89"/>
      <c r="I22" s="89"/>
      <c r="J22" s="92" t="str">
        <f>IFERROR(IF(Table2[[#This Row],[Item Code]]="","",SUMIFS('PO Management'!G:G,'PO Management'!E:E,Table2[[#This Row],[Item Code]],'PO Management'!K:K,"receive from stock")),"")</f>
        <v/>
      </c>
      <c r="K22" s="92" t="str">
        <f>IFERROR(IF(Table2[[#This Row],[Item Code]]="","",SUMIFS('PO Management'!G:G,'PO Management'!E:E,Table2[[#This Row],[Item Code]],'PO Management'!O:O,"received")),"")</f>
        <v/>
      </c>
      <c r="L22" s="92" t="str">
        <f>IFERROR(IF(Table2[[#This Row],[Item Code]]="","",Table2[[#This Row],[Beginning On Hand Stock]]-Table2[[#This Row],[Delivered from stock]]+Table2[[#This Row],[Adding to stock]]),"")</f>
        <v/>
      </c>
    </row>
    <row r="23" spans="2:12" ht="30" customHeight="1" x14ac:dyDescent="0.25">
      <c r="B23" s="89"/>
      <c r="C23" s="89"/>
      <c r="D23" s="89"/>
      <c r="E23" s="90"/>
      <c r="F23" s="89"/>
      <c r="G23" s="89"/>
      <c r="H23" s="89"/>
      <c r="I23" s="89"/>
      <c r="J23" s="92" t="str">
        <f>IFERROR(IF(Table2[[#This Row],[Item Code]]="","",SUMIFS('PO Management'!G:G,'PO Management'!E:E,Table2[[#This Row],[Item Code]],'PO Management'!K:K,"receive from stock")),"")</f>
        <v/>
      </c>
      <c r="K23" s="92" t="str">
        <f>IFERROR(IF(Table2[[#This Row],[Item Code]]="","",SUMIFS('PO Management'!G:G,'PO Management'!E:E,Table2[[#This Row],[Item Code]],'PO Management'!O:O,"received")),"")</f>
        <v/>
      </c>
      <c r="L23" s="92" t="str">
        <f>IFERROR(IF(Table2[[#This Row],[Item Code]]="","",Table2[[#This Row],[Beginning On Hand Stock]]-Table2[[#This Row],[Delivered from stock]]+Table2[[#This Row],[Adding to stock]]),"")</f>
        <v/>
      </c>
    </row>
    <row r="24" spans="2:12" ht="30" customHeight="1" x14ac:dyDescent="0.25">
      <c r="B24" s="89"/>
      <c r="C24" s="89"/>
      <c r="D24" s="89"/>
      <c r="E24" s="90"/>
      <c r="F24" s="89"/>
      <c r="G24" s="89"/>
      <c r="H24" s="89"/>
      <c r="I24" s="89"/>
      <c r="J24" s="92" t="str">
        <f>IFERROR(IF(Table2[[#This Row],[Item Code]]="","",SUMIFS('PO Management'!G:G,'PO Management'!E:E,Table2[[#This Row],[Item Code]],'PO Management'!K:K,"receive from stock")),"")</f>
        <v/>
      </c>
      <c r="K24" s="92" t="str">
        <f>IFERROR(IF(Table2[[#This Row],[Item Code]]="","",SUMIFS('PO Management'!G:G,'PO Management'!E:E,Table2[[#This Row],[Item Code]],'PO Management'!O:O,"received")),"")</f>
        <v/>
      </c>
      <c r="L24" s="92" t="str">
        <f>IFERROR(IF(Table2[[#This Row],[Item Code]]="","",Table2[[#This Row],[Beginning On Hand Stock]]-Table2[[#This Row],[Delivered from stock]]+Table2[[#This Row],[Adding to stock]]),"")</f>
        <v/>
      </c>
    </row>
    <row r="25" spans="2:12" ht="30" customHeight="1" x14ac:dyDescent="0.25">
      <c r="B25" s="89"/>
      <c r="C25" s="89"/>
      <c r="D25" s="89"/>
      <c r="E25" s="90"/>
      <c r="F25" s="89"/>
      <c r="G25" s="89"/>
      <c r="H25" s="89"/>
      <c r="I25" s="89"/>
      <c r="J25" s="92" t="str">
        <f>IFERROR(IF(Table2[[#This Row],[Item Code]]="","",SUMIFS('PO Management'!G:G,'PO Management'!E:E,Table2[[#This Row],[Item Code]],'PO Management'!K:K,"receive from stock")),"")</f>
        <v/>
      </c>
      <c r="K25" s="92" t="str">
        <f>IFERROR(IF(Table2[[#This Row],[Item Code]]="","",SUMIFS('PO Management'!G:G,'PO Management'!E:E,Table2[[#This Row],[Item Code]],'PO Management'!O:O,"received")),"")</f>
        <v/>
      </c>
      <c r="L25" s="92" t="str">
        <f>IFERROR(IF(Table2[[#This Row],[Item Code]]="","",Table2[[#This Row],[Beginning On Hand Stock]]-Table2[[#This Row],[Delivered from stock]]+Table2[[#This Row],[Adding to stock]]),"")</f>
        <v/>
      </c>
    </row>
    <row r="26" spans="2:12" ht="30" customHeight="1" x14ac:dyDescent="0.25">
      <c r="B26" s="89"/>
      <c r="C26" s="89"/>
      <c r="D26" s="89"/>
      <c r="E26" s="90"/>
      <c r="F26" s="89"/>
      <c r="G26" s="89"/>
      <c r="H26" s="89"/>
      <c r="I26" s="89"/>
      <c r="J26" s="92" t="str">
        <f>IFERROR(IF(Table2[[#This Row],[Item Code]]="","",SUMIFS('PO Management'!G:G,'PO Management'!E:E,Table2[[#This Row],[Item Code]],'PO Management'!K:K,"receive from stock")),"")</f>
        <v/>
      </c>
      <c r="K26" s="92" t="str">
        <f>IFERROR(IF(Table2[[#This Row],[Item Code]]="","",SUMIFS('PO Management'!G:G,'PO Management'!E:E,Table2[[#This Row],[Item Code]],'PO Management'!O:O,"received")),"")</f>
        <v/>
      </c>
      <c r="L26" s="92" t="str">
        <f>IFERROR(IF(Table2[[#This Row],[Item Code]]="","",Table2[[#This Row],[Beginning On Hand Stock]]-Table2[[#This Row],[Delivered from stock]]+Table2[[#This Row],[Adding to stock]]),"")</f>
        <v/>
      </c>
    </row>
    <row r="27" spans="2:12" ht="30" customHeight="1" x14ac:dyDescent="0.25">
      <c r="B27" s="89"/>
      <c r="C27" s="89"/>
      <c r="D27" s="89"/>
      <c r="E27" s="90"/>
      <c r="F27" s="89"/>
      <c r="G27" s="89"/>
      <c r="H27" s="89"/>
      <c r="I27" s="89"/>
      <c r="J27" s="92" t="str">
        <f>IFERROR(IF(Table2[[#This Row],[Item Code]]="","",SUMIFS('PO Management'!G:G,'PO Management'!E:E,Table2[[#This Row],[Item Code]],'PO Management'!K:K,"receive from stock")),"")</f>
        <v/>
      </c>
      <c r="K27" s="92" t="str">
        <f>IFERROR(IF(Table2[[#This Row],[Item Code]]="","",SUMIFS('PO Management'!G:G,'PO Management'!E:E,Table2[[#This Row],[Item Code]],'PO Management'!O:O,"received")),"")</f>
        <v/>
      </c>
      <c r="L27" s="92" t="str">
        <f>IFERROR(IF(Table2[[#This Row],[Item Code]]="","",Table2[[#This Row],[Beginning On Hand Stock]]-Table2[[#This Row],[Delivered from stock]]+Table2[[#This Row],[Adding to stock]]),"")</f>
        <v/>
      </c>
    </row>
    <row r="28" spans="2:12" ht="30" customHeight="1" x14ac:dyDescent="0.25">
      <c r="B28" s="89"/>
      <c r="C28" s="89"/>
      <c r="D28" s="89"/>
      <c r="E28" s="90"/>
      <c r="F28" s="89"/>
      <c r="G28" s="89"/>
      <c r="H28" s="89"/>
      <c r="I28" s="89"/>
      <c r="J28" s="92" t="str">
        <f>IFERROR(IF(Table2[[#This Row],[Item Code]]="","",SUMIFS('PO Management'!G:G,'PO Management'!E:E,Table2[[#This Row],[Item Code]],'PO Management'!K:K,"receive from stock")),"")</f>
        <v/>
      </c>
      <c r="K28" s="92" t="str">
        <f>IFERROR(IF(Table2[[#This Row],[Item Code]]="","",SUMIFS('PO Management'!G:G,'PO Management'!E:E,Table2[[#This Row],[Item Code]],'PO Management'!O:O,"received")),"")</f>
        <v/>
      </c>
      <c r="L28" s="92" t="str">
        <f>IFERROR(IF(Table2[[#This Row],[Item Code]]="","",Table2[[#This Row],[Beginning On Hand Stock]]-Table2[[#This Row],[Delivered from stock]]+Table2[[#This Row],[Adding to stock]]),"")</f>
        <v/>
      </c>
    </row>
    <row r="29" spans="2:12" ht="30" customHeight="1" x14ac:dyDescent="0.25">
      <c r="B29" s="89"/>
      <c r="C29" s="89"/>
      <c r="D29" s="89"/>
      <c r="E29" s="90"/>
      <c r="F29" s="89"/>
      <c r="G29" s="89"/>
      <c r="H29" s="89"/>
      <c r="I29" s="89"/>
      <c r="J29" s="92" t="str">
        <f>IFERROR(IF(Table2[[#This Row],[Item Code]]="","",SUMIFS('PO Management'!G:G,'PO Management'!E:E,Table2[[#This Row],[Item Code]],'PO Management'!K:K,"receive from stock")),"")</f>
        <v/>
      </c>
      <c r="K29" s="92" t="str">
        <f>IFERROR(IF(Table2[[#This Row],[Item Code]]="","",SUMIFS('PO Management'!G:G,'PO Management'!E:E,Table2[[#This Row],[Item Code]],'PO Management'!O:O,"received")),"")</f>
        <v/>
      </c>
      <c r="L29" s="92" t="str">
        <f>IFERROR(IF(Table2[[#This Row],[Item Code]]="","",Table2[[#This Row],[Beginning On Hand Stock]]-Table2[[#This Row],[Delivered from stock]]+Table2[[#This Row],[Adding to stock]]),"")</f>
        <v/>
      </c>
    </row>
    <row r="30" spans="2:12" ht="30" customHeight="1" x14ac:dyDescent="0.25">
      <c r="B30" s="89"/>
      <c r="C30" s="89"/>
      <c r="D30" s="89"/>
      <c r="E30" s="90"/>
      <c r="F30" s="89"/>
      <c r="G30" s="89"/>
      <c r="H30" s="89"/>
      <c r="I30" s="89"/>
      <c r="J30" s="92" t="str">
        <f>IFERROR(IF(Table2[[#This Row],[Item Code]]="","",SUMIFS('PO Management'!G:G,'PO Management'!E:E,Table2[[#This Row],[Item Code]],'PO Management'!K:K,"receive from stock")),"")</f>
        <v/>
      </c>
      <c r="K30" s="92" t="str">
        <f>IFERROR(IF(Table2[[#This Row],[Item Code]]="","",SUMIFS('PO Management'!G:G,'PO Management'!E:E,Table2[[#This Row],[Item Code]],'PO Management'!O:O,"received")),"")</f>
        <v/>
      </c>
      <c r="L30" s="92" t="str">
        <f>IFERROR(IF(Table2[[#This Row],[Item Code]]="","",Table2[[#This Row],[Beginning On Hand Stock]]-Table2[[#This Row],[Delivered from stock]]+Table2[[#This Row],[Adding to stock]]),"")</f>
        <v/>
      </c>
    </row>
    <row r="31" spans="2:12" ht="30" customHeight="1" x14ac:dyDescent="0.25">
      <c r="B31" s="89"/>
      <c r="C31" s="89"/>
      <c r="D31" s="89"/>
      <c r="E31" s="90"/>
      <c r="F31" s="89"/>
      <c r="G31" s="89"/>
      <c r="H31" s="89"/>
      <c r="I31" s="89"/>
      <c r="J31" s="92" t="str">
        <f>IFERROR(IF(Table2[[#This Row],[Item Code]]="","",SUMIFS('PO Management'!G:G,'PO Management'!E:E,Table2[[#This Row],[Item Code]],'PO Management'!K:K,"receive from stock")),"")</f>
        <v/>
      </c>
      <c r="K31" s="92" t="str">
        <f>IFERROR(IF(Table2[[#This Row],[Item Code]]="","",SUMIFS('PO Management'!G:G,'PO Management'!E:E,Table2[[#This Row],[Item Code]],'PO Management'!O:O,"received")),"")</f>
        <v/>
      </c>
      <c r="L31" s="92" t="str">
        <f>IFERROR(IF(Table2[[#This Row],[Item Code]]="","",Table2[[#This Row],[Beginning On Hand Stock]]-Table2[[#This Row],[Delivered from stock]]+Table2[[#This Row],[Adding to stock]]),"")</f>
        <v/>
      </c>
    </row>
    <row r="32" spans="2:12" ht="30" customHeight="1" x14ac:dyDescent="0.25">
      <c r="B32" s="89"/>
      <c r="C32" s="89"/>
      <c r="D32" s="89"/>
      <c r="E32" s="90"/>
      <c r="F32" s="89"/>
      <c r="G32" s="89"/>
      <c r="H32" s="89"/>
      <c r="I32" s="89"/>
      <c r="J32" s="92" t="str">
        <f>IFERROR(IF(Table2[[#This Row],[Item Code]]="","",SUMIFS('PO Management'!G:G,'PO Management'!E:E,Table2[[#This Row],[Item Code]],'PO Management'!K:K,"receive from stock")),"")</f>
        <v/>
      </c>
      <c r="K32" s="92" t="str">
        <f>IFERROR(IF(Table2[[#This Row],[Item Code]]="","",SUMIFS('PO Management'!G:G,'PO Management'!E:E,Table2[[#This Row],[Item Code]],'PO Management'!O:O,"received")),"")</f>
        <v/>
      </c>
      <c r="L32" s="92" t="str">
        <f>IFERROR(IF(Table2[[#This Row],[Item Code]]="","",Table2[[#This Row],[Beginning On Hand Stock]]-Table2[[#This Row],[Delivered from stock]]+Table2[[#This Row],[Adding to stock]]),"")</f>
        <v/>
      </c>
    </row>
    <row r="33" spans="2:12" ht="30" customHeight="1" x14ac:dyDescent="0.25">
      <c r="B33" s="89"/>
      <c r="C33" s="89"/>
      <c r="D33" s="89"/>
      <c r="E33" s="90"/>
      <c r="F33" s="89"/>
      <c r="G33" s="89"/>
      <c r="H33" s="89"/>
      <c r="I33" s="89"/>
      <c r="J33" s="92" t="str">
        <f>IFERROR(IF(Table2[[#This Row],[Item Code]]="","",SUMIFS('PO Management'!G:G,'PO Management'!E:E,Table2[[#This Row],[Item Code]],'PO Management'!K:K,"receive from stock")),"")</f>
        <v/>
      </c>
      <c r="K33" s="92" t="str">
        <f>IFERROR(IF(Table2[[#This Row],[Item Code]]="","",SUMIFS('PO Management'!G:G,'PO Management'!E:E,Table2[[#This Row],[Item Code]],'PO Management'!O:O,"received")),"")</f>
        <v/>
      </c>
      <c r="L33" s="92" t="str">
        <f>IFERROR(IF(Table2[[#This Row],[Item Code]]="","",Table2[[#This Row],[Beginning On Hand Stock]]-Table2[[#This Row],[Delivered from stock]]+Table2[[#This Row],[Adding to stock]]),"")</f>
        <v/>
      </c>
    </row>
    <row r="34" spans="2:12" ht="30" customHeight="1" x14ac:dyDescent="0.25">
      <c r="B34" s="89"/>
      <c r="C34" s="89"/>
      <c r="D34" s="89"/>
      <c r="E34" s="90"/>
      <c r="F34" s="89"/>
      <c r="G34" s="89"/>
      <c r="H34" s="89"/>
      <c r="I34" s="89"/>
      <c r="J34" s="92" t="str">
        <f>IFERROR(IF(Table2[[#This Row],[Item Code]]="","",SUMIFS('PO Management'!G:G,'PO Management'!E:E,Table2[[#This Row],[Item Code]],'PO Management'!K:K,"receive from stock")),"")</f>
        <v/>
      </c>
      <c r="K34" s="92" t="str">
        <f>IFERROR(IF(Table2[[#This Row],[Item Code]]="","",SUMIFS('PO Management'!G:G,'PO Management'!E:E,Table2[[#This Row],[Item Code]],'PO Management'!O:O,"received")),"")</f>
        <v/>
      </c>
      <c r="L34" s="92" t="str">
        <f>IFERROR(IF(Table2[[#This Row],[Item Code]]="","",Table2[[#This Row],[Beginning On Hand Stock]]-Table2[[#This Row],[Delivered from stock]]+Table2[[#This Row],[Adding to stock]]),"")</f>
        <v/>
      </c>
    </row>
    <row r="35" spans="2:12" ht="30" customHeight="1" x14ac:dyDescent="0.25">
      <c r="B35" s="89"/>
      <c r="C35" s="89"/>
      <c r="D35" s="89"/>
      <c r="E35" s="90"/>
      <c r="F35" s="89"/>
      <c r="G35" s="89"/>
      <c r="H35" s="89"/>
      <c r="I35" s="89"/>
      <c r="J35" s="92" t="str">
        <f>IFERROR(IF(Table2[[#This Row],[Item Code]]="","",SUMIFS('PO Management'!G:G,'PO Management'!E:E,Table2[[#This Row],[Item Code]],'PO Management'!K:K,"receive from stock")),"")</f>
        <v/>
      </c>
      <c r="K35" s="92" t="str">
        <f>IFERROR(IF(Table2[[#This Row],[Item Code]]="","",SUMIFS('PO Management'!G:G,'PO Management'!E:E,Table2[[#This Row],[Item Code]],'PO Management'!O:O,"received")),"")</f>
        <v/>
      </c>
      <c r="L35" s="92" t="str">
        <f>IFERROR(IF(Table2[[#This Row],[Item Code]]="","",Table2[[#This Row],[Beginning On Hand Stock]]-Table2[[#This Row],[Delivered from stock]]+Table2[[#This Row],[Adding to stock]]),"")</f>
        <v/>
      </c>
    </row>
    <row r="36" spans="2:12" ht="30" customHeight="1" x14ac:dyDescent="0.25">
      <c r="B36" s="89"/>
      <c r="C36" s="89"/>
      <c r="D36" s="89"/>
      <c r="E36" s="90"/>
      <c r="F36" s="89"/>
      <c r="G36" s="89"/>
      <c r="H36" s="89"/>
      <c r="I36" s="89"/>
      <c r="J36" s="92" t="str">
        <f>IFERROR(IF(Table2[[#This Row],[Item Code]]="","",SUMIFS('PO Management'!G:G,'PO Management'!E:E,Table2[[#This Row],[Item Code]],'PO Management'!K:K,"receive from stock")),"")</f>
        <v/>
      </c>
      <c r="K36" s="92" t="str">
        <f>IFERROR(IF(Table2[[#This Row],[Item Code]]="","",SUMIFS('PO Management'!G:G,'PO Management'!E:E,Table2[[#This Row],[Item Code]],'PO Management'!O:O,"received")),"")</f>
        <v/>
      </c>
      <c r="L36" s="92" t="str">
        <f>IFERROR(IF(Table2[[#This Row],[Item Code]]="","",Table2[[#This Row],[Beginning On Hand Stock]]-Table2[[#This Row],[Delivered from stock]]+Table2[[#This Row],[Adding to stock]]),"")</f>
        <v/>
      </c>
    </row>
    <row r="37" spans="2:12" ht="30" customHeight="1" x14ac:dyDescent="0.25">
      <c r="B37" s="89"/>
      <c r="C37" s="89"/>
      <c r="D37" s="89"/>
      <c r="E37" s="90"/>
      <c r="F37" s="89"/>
      <c r="G37" s="89"/>
      <c r="H37" s="89"/>
      <c r="I37" s="89"/>
      <c r="J37" s="92" t="str">
        <f>IFERROR(IF(Table2[[#This Row],[Item Code]]="","",SUMIFS('PO Management'!G:G,'PO Management'!E:E,Table2[[#This Row],[Item Code]],'PO Management'!K:K,"receive from stock")),"")</f>
        <v/>
      </c>
      <c r="K37" s="92" t="str">
        <f>IFERROR(IF(Table2[[#This Row],[Item Code]]="","",SUMIFS('PO Management'!G:G,'PO Management'!E:E,Table2[[#This Row],[Item Code]],'PO Management'!O:O,"received")),"")</f>
        <v/>
      </c>
      <c r="L37" s="92" t="str">
        <f>IFERROR(IF(Table2[[#This Row],[Item Code]]="","",Table2[[#This Row],[Beginning On Hand Stock]]-Table2[[#This Row],[Delivered from stock]]+Table2[[#This Row],[Adding to stock]]),"")</f>
        <v/>
      </c>
    </row>
    <row r="38" spans="2:12" ht="30" customHeight="1" x14ac:dyDescent="0.25">
      <c r="B38" s="89"/>
      <c r="C38" s="89"/>
      <c r="D38" s="89"/>
      <c r="E38" s="90"/>
      <c r="F38" s="89"/>
      <c r="G38" s="89"/>
      <c r="H38" s="89"/>
      <c r="I38" s="89"/>
      <c r="J38" s="92" t="str">
        <f>IFERROR(IF(Table2[[#This Row],[Item Code]]="","",SUMIFS('PO Management'!G:G,'PO Management'!E:E,Table2[[#This Row],[Item Code]],'PO Management'!K:K,"receive from stock")),"")</f>
        <v/>
      </c>
      <c r="K38" s="92" t="str">
        <f>IFERROR(IF(Table2[[#This Row],[Item Code]]="","",SUMIFS('PO Management'!G:G,'PO Management'!E:E,Table2[[#This Row],[Item Code]],'PO Management'!O:O,"received")),"")</f>
        <v/>
      </c>
      <c r="L38" s="92" t="str">
        <f>IFERROR(IF(Table2[[#This Row],[Item Code]]="","",Table2[[#This Row],[Beginning On Hand Stock]]-Table2[[#This Row],[Delivered from stock]]+Table2[[#This Row],[Adding to stock]]),"")</f>
        <v/>
      </c>
    </row>
    <row r="39" spans="2:12" ht="30" customHeight="1" x14ac:dyDescent="0.25">
      <c r="B39" s="89"/>
      <c r="C39" s="89"/>
      <c r="D39" s="89"/>
      <c r="E39" s="90"/>
      <c r="F39" s="89"/>
      <c r="G39" s="89"/>
      <c r="H39" s="89"/>
      <c r="I39" s="89"/>
      <c r="J39" s="92" t="str">
        <f>IFERROR(IF(Table2[[#This Row],[Item Code]]="","",SUMIFS('PO Management'!G:G,'PO Management'!E:E,Table2[[#This Row],[Item Code]],'PO Management'!K:K,"receive from stock")),"")</f>
        <v/>
      </c>
      <c r="K39" s="92" t="str">
        <f>IFERROR(IF(Table2[[#This Row],[Item Code]]="","",SUMIFS('PO Management'!G:G,'PO Management'!E:E,Table2[[#This Row],[Item Code]],'PO Management'!O:O,"received")),"")</f>
        <v/>
      </c>
      <c r="L39" s="92" t="str">
        <f>IFERROR(IF(Table2[[#This Row],[Item Code]]="","",Table2[[#This Row],[Beginning On Hand Stock]]-Table2[[#This Row],[Delivered from stock]]+Table2[[#This Row],[Adding to stock]]),"")</f>
        <v/>
      </c>
    </row>
    <row r="40" spans="2:12" ht="30" customHeight="1" x14ac:dyDescent="0.25">
      <c r="B40" s="89"/>
      <c r="C40" s="89"/>
      <c r="D40" s="89"/>
      <c r="E40" s="90"/>
      <c r="F40" s="89"/>
      <c r="G40" s="89"/>
      <c r="H40" s="89"/>
      <c r="I40" s="89"/>
      <c r="J40" s="92" t="str">
        <f>IFERROR(IF(Table2[[#This Row],[Item Code]]="","",SUMIFS('PO Management'!G:G,'PO Management'!E:E,Table2[[#This Row],[Item Code]],'PO Management'!K:K,"receive from stock")),"")</f>
        <v/>
      </c>
      <c r="K40" s="92" t="str">
        <f>IFERROR(IF(Table2[[#This Row],[Item Code]]="","",SUMIFS('PO Management'!G:G,'PO Management'!E:E,Table2[[#This Row],[Item Code]],'PO Management'!O:O,"received")),"")</f>
        <v/>
      </c>
      <c r="L40" s="92" t="str">
        <f>IFERROR(IF(Table2[[#This Row],[Item Code]]="","",Table2[[#This Row],[Beginning On Hand Stock]]-Table2[[#This Row],[Delivered from stock]]+Table2[[#This Row],[Adding to stock]]),"")</f>
        <v/>
      </c>
    </row>
    <row r="41" spans="2:12" ht="30" customHeight="1" x14ac:dyDescent="0.25">
      <c r="B41" s="89"/>
      <c r="C41" s="89"/>
      <c r="D41" s="89"/>
      <c r="E41" s="90"/>
      <c r="F41" s="89"/>
      <c r="G41" s="89"/>
      <c r="H41" s="89"/>
      <c r="I41" s="89"/>
      <c r="J41" s="92" t="str">
        <f>IFERROR(IF(Table2[[#This Row],[Item Code]]="","",SUMIFS('PO Management'!G:G,'PO Management'!E:E,Table2[[#This Row],[Item Code]],'PO Management'!K:K,"receive from stock")),"")</f>
        <v/>
      </c>
      <c r="K41" s="92" t="str">
        <f>IFERROR(IF(Table2[[#This Row],[Item Code]]="","",SUMIFS('PO Management'!G:G,'PO Management'!E:E,Table2[[#This Row],[Item Code]],'PO Management'!O:O,"received")),"")</f>
        <v/>
      </c>
      <c r="L41" s="92" t="str">
        <f>IFERROR(IF(Table2[[#This Row],[Item Code]]="","",Table2[[#This Row],[Beginning On Hand Stock]]-Table2[[#This Row],[Delivered from stock]]+Table2[[#This Row],[Adding to stock]]),"")</f>
        <v/>
      </c>
    </row>
    <row r="42" spans="2:12" ht="30" customHeight="1" x14ac:dyDescent="0.25">
      <c r="B42" s="89"/>
      <c r="C42" s="89"/>
      <c r="D42" s="89"/>
      <c r="E42" s="90"/>
      <c r="F42" s="89"/>
      <c r="G42" s="89"/>
      <c r="H42" s="89"/>
      <c r="I42" s="89"/>
      <c r="J42" s="92" t="str">
        <f>IFERROR(IF(Table2[[#This Row],[Item Code]]="","",SUMIFS('PO Management'!G:G,'PO Management'!E:E,Table2[[#This Row],[Item Code]],'PO Management'!K:K,"receive from stock")),"")</f>
        <v/>
      </c>
      <c r="K42" s="92" t="str">
        <f>IFERROR(IF(Table2[[#This Row],[Item Code]]="","",SUMIFS('PO Management'!G:G,'PO Management'!E:E,Table2[[#This Row],[Item Code]],'PO Management'!O:O,"received")),"")</f>
        <v/>
      </c>
      <c r="L42" s="92" t="str">
        <f>IFERROR(IF(Table2[[#This Row],[Item Code]]="","",Table2[[#This Row],[Beginning On Hand Stock]]-Table2[[#This Row],[Delivered from stock]]+Table2[[#This Row],[Adding to stock]]),"")</f>
        <v/>
      </c>
    </row>
    <row r="43" spans="2:12" ht="30" customHeight="1" x14ac:dyDescent="0.25">
      <c r="B43" s="89"/>
      <c r="C43" s="89"/>
      <c r="D43" s="89"/>
      <c r="E43" s="90"/>
      <c r="F43" s="89"/>
      <c r="G43" s="89"/>
      <c r="H43" s="89"/>
      <c r="I43" s="89"/>
      <c r="J43" s="92" t="str">
        <f>IFERROR(IF(Table2[[#This Row],[Item Code]]="","",SUMIFS('PO Management'!G:G,'PO Management'!E:E,Table2[[#This Row],[Item Code]],'PO Management'!K:K,"receive from stock")),"")</f>
        <v/>
      </c>
      <c r="K43" s="92" t="str">
        <f>IFERROR(IF(Table2[[#This Row],[Item Code]]="","",SUMIFS('PO Management'!G:G,'PO Management'!E:E,Table2[[#This Row],[Item Code]],'PO Management'!O:O,"received")),"")</f>
        <v/>
      </c>
      <c r="L43" s="92" t="str">
        <f>IFERROR(IF(Table2[[#This Row],[Item Code]]="","",Table2[[#This Row],[Beginning On Hand Stock]]-Table2[[#This Row],[Delivered from stock]]+Table2[[#This Row],[Adding to stock]]),"")</f>
        <v/>
      </c>
    </row>
    <row r="44" spans="2:12" ht="30" customHeight="1" x14ac:dyDescent="0.25">
      <c r="B44" s="89"/>
      <c r="C44" s="89"/>
      <c r="D44" s="89"/>
      <c r="E44" s="90"/>
      <c r="F44" s="89"/>
      <c r="G44" s="89"/>
      <c r="H44" s="89"/>
      <c r="I44" s="89"/>
      <c r="J44" s="92" t="str">
        <f>IFERROR(IF(Table2[[#This Row],[Item Code]]="","",SUMIFS('PO Management'!G:G,'PO Management'!E:E,Table2[[#This Row],[Item Code]],'PO Management'!K:K,"receive from stock")),"")</f>
        <v/>
      </c>
      <c r="K44" s="92" t="str">
        <f>IFERROR(IF(Table2[[#This Row],[Item Code]]="","",SUMIFS('PO Management'!G:G,'PO Management'!E:E,Table2[[#This Row],[Item Code]],'PO Management'!O:O,"received")),"")</f>
        <v/>
      </c>
      <c r="L44" s="92" t="str">
        <f>IFERROR(IF(Table2[[#This Row],[Item Code]]="","",Table2[[#This Row],[Beginning On Hand Stock]]-Table2[[#This Row],[Delivered from stock]]+Table2[[#This Row],[Adding to stock]]),"")</f>
        <v/>
      </c>
    </row>
    <row r="45" spans="2:12" ht="30" customHeight="1" x14ac:dyDescent="0.25">
      <c r="B45" s="89"/>
      <c r="C45" s="89"/>
      <c r="D45" s="89"/>
      <c r="E45" s="90"/>
      <c r="F45" s="89"/>
      <c r="G45" s="89"/>
      <c r="H45" s="89"/>
      <c r="I45" s="89"/>
      <c r="J45" s="92" t="str">
        <f>IFERROR(IF(Table2[[#This Row],[Item Code]]="","",SUMIFS('PO Management'!G:G,'PO Management'!E:E,Table2[[#This Row],[Item Code]],'PO Management'!K:K,"receive from stock")),"")</f>
        <v/>
      </c>
      <c r="K45" s="92" t="str">
        <f>IFERROR(IF(Table2[[#This Row],[Item Code]]="","",SUMIFS('PO Management'!G:G,'PO Management'!E:E,Table2[[#This Row],[Item Code]],'PO Management'!O:O,"received")),"")</f>
        <v/>
      </c>
      <c r="L45" s="92" t="str">
        <f>IFERROR(IF(Table2[[#This Row],[Item Code]]="","",Table2[[#This Row],[Beginning On Hand Stock]]-Table2[[#This Row],[Delivered from stock]]+Table2[[#This Row],[Adding to stock]]),"")</f>
        <v/>
      </c>
    </row>
    <row r="46" spans="2:12" ht="30" customHeight="1" x14ac:dyDescent="0.25">
      <c r="B46" s="89"/>
      <c r="C46" s="89"/>
      <c r="D46" s="89"/>
      <c r="E46" s="90"/>
      <c r="F46" s="89"/>
      <c r="G46" s="89"/>
      <c r="H46" s="89"/>
      <c r="I46" s="89"/>
      <c r="J46" s="92" t="str">
        <f>IFERROR(IF(Table2[[#This Row],[Item Code]]="","",SUMIFS('PO Management'!G:G,'PO Management'!E:E,Table2[[#This Row],[Item Code]],'PO Management'!K:K,"receive from stock")),"")</f>
        <v/>
      </c>
      <c r="K46" s="92" t="str">
        <f>IFERROR(IF(Table2[[#This Row],[Item Code]]="","",SUMIFS('PO Management'!G:G,'PO Management'!E:E,Table2[[#This Row],[Item Code]],'PO Management'!O:O,"received")),"")</f>
        <v/>
      </c>
      <c r="L46" s="92" t="str">
        <f>IFERROR(IF(Table2[[#This Row],[Item Code]]="","",Table2[[#This Row],[Beginning On Hand Stock]]-Table2[[#This Row],[Delivered from stock]]+Table2[[#This Row],[Adding to stock]]),"")</f>
        <v/>
      </c>
    </row>
    <row r="47" spans="2:12" ht="30" customHeight="1" x14ac:dyDescent="0.25">
      <c r="B47" s="89"/>
      <c r="C47" s="89"/>
      <c r="D47" s="89"/>
      <c r="E47" s="90"/>
      <c r="F47" s="89"/>
      <c r="G47" s="89"/>
      <c r="H47" s="89"/>
      <c r="I47" s="89"/>
      <c r="J47" s="92" t="str">
        <f>IFERROR(IF(Table2[[#This Row],[Item Code]]="","",SUMIFS('PO Management'!G:G,'PO Management'!E:E,Table2[[#This Row],[Item Code]],'PO Management'!K:K,"receive from stock")),"")</f>
        <v/>
      </c>
      <c r="K47" s="92" t="str">
        <f>IFERROR(IF(Table2[[#This Row],[Item Code]]="","",SUMIFS('PO Management'!G:G,'PO Management'!E:E,Table2[[#This Row],[Item Code]],'PO Management'!O:O,"received")),"")</f>
        <v/>
      </c>
      <c r="L47" s="92" t="str">
        <f>IFERROR(IF(Table2[[#This Row],[Item Code]]="","",Table2[[#This Row],[Beginning On Hand Stock]]-Table2[[#This Row],[Delivered from stock]]+Table2[[#This Row],[Adding to stock]]),"")</f>
        <v/>
      </c>
    </row>
    <row r="48" spans="2:12" ht="30" customHeight="1" x14ac:dyDescent="0.25">
      <c r="B48" s="89"/>
      <c r="C48" s="89"/>
      <c r="D48" s="89"/>
      <c r="E48" s="90"/>
      <c r="F48" s="89"/>
      <c r="G48" s="89"/>
      <c r="H48" s="89"/>
      <c r="I48" s="89"/>
      <c r="J48" s="92" t="str">
        <f>IFERROR(IF(Table2[[#This Row],[Item Code]]="","",SUMIFS('PO Management'!G:G,'PO Management'!E:E,Table2[[#This Row],[Item Code]],'PO Management'!K:K,"receive from stock")),"")</f>
        <v/>
      </c>
      <c r="K48" s="92" t="str">
        <f>IFERROR(IF(Table2[[#This Row],[Item Code]]="","",SUMIFS('PO Management'!G:G,'PO Management'!E:E,Table2[[#This Row],[Item Code]],'PO Management'!O:O,"received")),"")</f>
        <v/>
      </c>
      <c r="L48" s="92" t="str">
        <f>IFERROR(IF(Table2[[#This Row],[Item Code]]="","",Table2[[#This Row],[Beginning On Hand Stock]]-Table2[[#This Row],[Delivered from stock]]+Table2[[#This Row],[Adding to stock]]),"")</f>
        <v/>
      </c>
    </row>
    <row r="49" spans="2:12" ht="30" customHeight="1" x14ac:dyDescent="0.25">
      <c r="B49" s="89"/>
      <c r="C49" s="89"/>
      <c r="D49" s="89"/>
      <c r="E49" s="90"/>
      <c r="F49" s="89"/>
      <c r="G49" s="89"/>
      <c r="H49" s="89"/>
      <c r="I49" s="89"/>
      <c r="J49" s="92" t="str">
        <f>IFERROR(IF(Table2[[#This Row],[Item Code]]="","",SUMIFS('PO Management'!G:G,'PO Management'!E:E,Table2[[#This Row],[Item Code]],'PO Management'!K:K,"receive from stock")),"")</f>
        <v/>
      </c>
      <c r="K49" s="92" t="str">
        <f>IFERROR(IF(Table2[[#This Row],[Item Code]]="","",SUMIFS('PO Management'!G:G,'PO Management'!E:E,Table2[[#This Row],[Item Code]],'PO Management'!O:O,"received")),"")</f>
        <v/>
      </c>
      <c r="L49" s="92" t="str">
        <f>IFERROR(IF(Table2[[#This Row],[Item Code]]="","",Table2[[#This Row],[Beginning On Hand Stock]]-Table2[[#This Row],[Delivered from stock]]+Table2[[#This Row],[Adding to stock]]),"")</f>
        <v/>
      </c>
    </row>
    <row r="50" spans="2:12" ht="30" customHeight="1" x14ac:dyDescent="0.25">
      <c r="B50" s="89"/>
      <c r="C50" s="89"/>
      <c r="D50" s="89"/>
      <c r="E50" s="90"/>
      <c r="F50" s="89"/>
      <c r="G50" s="89"/>
      <c r="H50" s="89"/>
      <c r="I50" s="89"/>
      <c r="J50" s="92" t="str">
        <f>IFERROR(IF(Table2[[#This Row],[Item Code]]="","",SUMIFS('PO Management'!G:G,'PO Management'!E:E,Table2[[#This Row],[Item Code]],'PO Management'!K:K,"receive from stock")),"")</f>
        <v/>
      </c>
      <c r="K50" s="92" t="str">
        <f>IFERROR(IF(Table2[[#This Row],[Item Code]]="","",SUMIFS('PO Management'!G:G,'PO Management'!E:E,Table2[[#This Row],[Item Code]],'PO Management'!O:O,"received")),"")</f>
        <v/>
      </c>
      <c r="L50" s="92" t="str">
        <f>IFERROR(IF(Table2[[#This Row],[Item Code]]="","",Table2[[#This Row],[Beginning On Hand Stock]]-Table2[[#This Row],[Delivered from stock]]+Table2[[#This Row],[Adding to stock]]),"")</f>
        <v/>
      </c>
    </row>
    <row r="51" spans="2:12" ht="30" customHeight="1" x14ac:dyDescent="0.25">
      <c r="B51" s="89"/>
      <c r="C51" s="89"/>
      <c r="D51" s="89"/>
      <c r="E51" s="90"/>
      <c r="F51" s="89"/>
      <c r="G51" s="89"/>
      <c r="H51" s="89"/>
      <c r="I51" s="89"/>
      <c r="J51" s="92" t="str">
        <f>IFERROR(IF(Table2[[#This Row],[Item Code]]="","",SUMIFS('PO Management'!G:G,'PO Management'!E:E,Table2[[#This Row],[Item Code]],'PO Management'!K:K,"receive from stock")),"")</f>
        <v/>
      </c>
      <c r="K51" s="92" t="str">
        <f>IFERROR(IF(Table2[[#This Row],[Item Code]]="","",SUMIFS('PO Management'!G:G,'PO Management'!E:E,Table2[[#This Row],[Item Code]],'PO Management'!O:O,"received")),"")</f>
        <v/>
      </c>
      <c r="L51" s="92" t="str">
        <f>IFERROR(IF(Table2[[#This Row],[Item Code]]="","",Table2[[#This Row],[Beginning On Hand Stock]]-Table2[[#This Row],[Delivered from stock]]+Table2[[#This Row],[Adding to stock]]),"")</f>
        <v/>
      </c>
    </row>
    <row r="52" spans="2:12" ht="30" customHeight="1" x14ac:dyDescent="0.25">
      <c r="B52" s="89"/>
      <c r="C52" s="89"/>
      <c r="D52" s="89"/>
      <c r="E52" s="90"/>
      <c r="F52" s="89"/>
      <c r="G52" s="89"/>
      <c r="H52" s="89"/>
      <c r="I52" s="89"/>
      <c r="J52" s="92" t="str">
        <f>IFERROR(IF(Table2[[#This Row],[Item Code]]="","",SUMIFS('PO Management'!G:G,'PO Management'!E:E,Table2[[#This Row],[Item Code]],'PO Management'!K:K,"receive from stock")),"")</f>
        <v/>
      </c>
      <c r="K52" s="92" t="str">
        <f>IFERROR(IF(Table2[[#This Row],[Item Code]]="","",SUMIFS('PO Management'!G:G,'PO Management'!E:E,Table2[[#This Row],[Item Code]],'PO Management'!O:O,"received")),"")</f>
        <v/>
      </c>
      <c r="L52" s="92" t="str">
        <f>IFERROR(IF(Table2[[#This Row],[Item Code]]="","",Table2[[#This Row],[Beginning On Hand Stock]]-Table2[[#This Row],[Delivered from stock]]+Table2[[#This Row],[Adding to stock]]),"")</f>
        <v/>
      </c>
    </row>
    <row r="53" spans="2:12" ht="30" customHeight="1" x14ac:dyDescent="0.25">
      <c r="B53" s="89"/>
      <c r="C53" s="89"/>
      <c r="D53" s="89"/>
      <c r="E53" s="90"/>
      <c r="F53" s="89"/>
      <c r="G53" s="89"/>
      <c r="H53" s="89"/>
      <c r="I53" s="89"/>
      <c r="J53" s="92" t="str">
        <f>IFERROR(IF(Table2[[#This Row],[Item Code]]="","",SUMIFS('PO Management'!G:G,'PO Management'!E:E,Table2[[#This Row],[Item Code]],'PO Management'!K:K,"receive from stock")),"")</f>
        <v/>
      </c>
      <c r="K53" s="92" t="str">
        <f>IFERROR(IF(Table2[[#This Row],[Item Code]]="","",SUMIFS('PO Management'!G:G,'PO Management'!E:E,Table2[[#This Row],[Item Code]],'PO Management'!O:O,"received")),"")</f>
        <v/>
      </c>
      <c r="L53" s="92" t="str">
        <f>IFERROR(IF(Table2[[#This Row],[Item Code]]="","",Table2[[#This Row],[Beginning On Hand Stock]]-Table2[[#This Row],[Delivered from stock]]+Table2[[#This Row],[Adding to stock]]),"")</f>
        <v/>
      </c>
    </row>
    <row r="54" spans="2:12" ht="30" customHeight="1" x14ac:dyDescent="0.25">
      <c r="B54" s="89"/>
      <c r="C54" s="89"/>
      <c r="D54" s="89"/>
      <c r="E54" s="90"/>
      <c r="F54" s="89"/>
      <c r="G54" s="89"/>
      <c r="H54" s="89"/>
      <c r="I54" s="89"/>
      <c r="J54" s="92" t="str">
        <f>IFERROR(IF(Table2[[#This Row],[Item Code]]="","",SUMIFS('PO Management'!G:G,'PO Management'!E:E,Table2[[#This Row],[Item Code]],'PO Management'!K:K,"receive from stock")),"")</f>
        <v/>
      </c>
      <c r="K54" s="92" t="str">
        <f>IFERROR(IF(Table2[[#This Row],[Item Code]]="","",SUMIFS('PO Management'!G:G,'PO Management'!E:E,Table2[[#This Row],[Item Code]],'PO Management'!O:O,"received")),"")</f>
        <v/>
      </c>
      <c r="L54" s="92" t="str">
        <f>IFERROR(IF(Table2[[#This Row],[Item Code]]="","",Table2[[#This Row],[Beginning On Hand Stock]]-Table2[[#This Row],[Delivered from stock]]+Table2[[#This Row],[Adding to stock]]),"")</f>
        <v/>
      </c>
    </row>
    <row r="55" spans="2:12" ht="30" customHeight="1" x14ac:dyDescent="0.25">
      <c r="B55" s="89"/>
      <c r="C55" s="89"/>
      <c r="D55" s="89"/>
      <c r="E55" s="90"/>
      <c r="F55" s="89"/>
      <c r="G55" s="89"/>
      <c r="H55" s="89"/>
      <c r="I55" s="89"/>
      <c r="J55" s="92" t="str">
        <f>IFERROR(IF(Table2[[#This Row],[Item Code]]="","",SUMIFS('PO Management'!G:G,'PO Management'!E:E,Table2[[#This Row],[Item Code]],'PO Management'!K:K,"receive from stock")),"")</f>
        <v/>
      </c>
      <c r="K55" s="92" t="str">
        <f>IFERROR(IF(Table2[[#This Row],[Item Code]]="","",SUMIFS('PO Management'!G:G,'PO Management'!E:E,Table2[[#This Row],[Item Code]],'PO Management'!O:O,"received")),"")</f>
        <v/>
      </c>
      <c r="L55" s="92" t="str">
        <f>IFERROR(IF(Table2[[#This Row],[Item Code]]="","",Table2[[#This Row],[Beginning On Hand Stock]]-Table2[[#This Row],[Delivered from stock]]+Table2[[#This Row],[Adding to stock]]),"")</f>
        <v/>
      </c>
    </row>
    <row r="56" spans="2:12" ht="30" customHeight="1" x14ac:dyDescent="0.25">
      <c r="B56" s="89"/>
      <c r="C56" s="89"/>
      <c r="D56" s="89"/>
      <c r="E56" s="90"/>
      <c r="F56" s="89"/>
      <c r="G56" s="89"/>
      <c r="H56" s="89"/>
      <c r="I56" s="89"/>
      <c r="J56" s="92" t="str">
        <f>IFERROR(IF(Table2[[#This Row],[Item Code]]="","",SUMIFS('PO Management'!G:G,'PO Management'!E:E,Table2[[#This Row],[Item Code]],'PO Management'!K:K,"receive from stock")),"")</f>
        <v/>
      </c>
      <c r="K56" s="92" t="str">
        <f>IFERROR(IF(Table2[[#This Row],[Item Code]]="","",SUMIFS('PO Management'!G:G,'PO Management'!E:E,Table2[[#This Row],[Item Code]],'PO Management'!O:O,"received")),"")</f>
        <v/>
      </c>
      <c r="L56" s="92" t="str">
        <f>IFERROR(IF(Table2[[#This Row],[Item Code]]="","",Table2[[#This Row],[Beginning On Hand Stock]]-Table2[[#This Row],[Delivered from stock]]+Table2[[#This Row],[Adding to stock]]),"")</f>
        <v/>
      </c>
    </row>
    <row r="57" spans="2:12" ht="30" customHeight="1" x14ac:dyDescent="0.25">
      <c r="B57" s="89"/>
      <c r="C57" s="89"/>
      <c r="D57" s="89"/>
      <c r="E57" s="90"/>
      <c r="F57" s="89"/>
      <c r="G57" s="89"/>
      <c r="H57" s="89"/>
      <c r="I57" s="89"/>
      <c r="J57" s="92" t="str">
        <f>IFERROR(IF(Table2[[#This Row],[Item Code]]="","",SUMIFS('PO Management'!G:G,'PO Management'!E:E,Table2[[#This Row],[Item Code]],'PO Management'!K:K,"receive from stock")),"")</f>
        <v/>
      </c>
      <c r="K57" s="92" t="str">
        <f>IFERROR(IF(Table2[[#This Row],[Item Code]]="","",SUMIFS('PO Management'!G:G,'PO Management'!E:E,Table2[[#This Row],[Item Code]],'PO Management'!O:O,"received")),"")</f>
        <v/>
      </c>
      <c r="L57" s="92" t="str">
        <f>IFERROR(IF(Table2[[#This Row],[Item Code]]="","",Table2[[#This Row],[Beginning On Hand Stock]]-Table2[[#This Row],[Delivered from stock]]+Table2[[#This Row],[Adding to stock]]),"")</f>
        <v/>
      </c>
    </row>
    <row r="58" spans="2:12" ht="30" customHeight="1" x14ac:dyDescent="0.25">
      <c r="B58" s="89"/>
      <c r="C58" s="89"/>
      <c r="D58" s="89"/>
      <c r="E58" s="90"/>
      <c r="F58" s="89"/>
      <c r="G58" s="89"/>
      <c r="H58" s="89"/>
      <c r="I58" s="89"/>
      <c r="J58" s="92" t="str">
        <f>IFERROR(IF(Table2[[#This Row],[Item Code]]="","",SUMIFS('PO Management'!G:G,'PO Management'!E:E,Table2[[#This Row],[Item Code]],'PO Management'!K:K,"receive from stock")),"")</f>
        <v/>
      </c>
      <c r="K58" s="92" t="str">
        <f>IFERROR(IF(Table2[[#This Row],[Item Code]]="","",SUMIFS('PO Management'!G:G,'PO Management'!E:E,Table2[[#This Row],[Item Code]],'PO Management'!O:O,"received")),"")</f>
        <v/>
      </c>
      <c r="L58" s="92" t="str">
        <f>IFERROR(IF(Table2[[#This Row],[Item Code]]="","",Table2[[#This Row],[Beginning On Hand Stock]]-Table2[[#This Row],[Delivered from stock]]+Table2[[#This Row],[Adding to stock]]),"")</f>
        <v/>
      </c>
    </row>
    <row r="59" spans="2:12" ht="30" customHeight="1" x14ac:dyDescent="0.25">
      <c r="B59" s="89"/>
      <c r="C59" s="89"/>
      <c r="D59" s="89"/>
      <c r="E59" s="90"/>
      <c r="F59" s="89"/>
      <c r="G59" s="89"/>
      <c r="H59" s="89"/>
      <c r="I59" s="89"/>
      <c r="J59" s="92" t="str">
        <f>IFERROR(IF(Table2[[#This Row],[Item Code]]="","",SUMIFS('PO Management'!G:G,'PO Management'!E:E,Table2[[#This Row],[Item Code]],'PO Management'!K:K,"receive from stock")),"")</f>
        <v/>
      </c>
      <c r="K59" s="92" t="str">
        <f>IFERROR(IF(Table2[[#This Row],[Item Code]]="","",SUMIFS('PO Management'!G:G,'PO Management'!E:E,Table2[[#This Row],[Item Code]],'PO Management'!O:O,"received")),"")</f>
        <v/>
      </c>
      <c r="L59" s="92" t="str">
        <f>IFERROR(IF(Table2[[#This Row],[Item Code]]="","",Table2[[#This Row],[Beginning On Hand Stock]]-Table2[[#This Row],[Delivered from stock]]+Table2[[#This Row],[Adding to stock]]),"")</f>
        <v/>
      </c>
    </row>
    <row r="60" spans="2:12" ht="30" customHeight="1" x14ac:dyDescent="0.25">
      <c r="B60" s="89"/>
      <c r="C60" s="89"/>
      <c r="D60" s="89"/>
      <c r="E60" s="90"/>
      <c r="F60" s="89"/>
      <c r="G60" s="89"/>
      <c r="H60" s="89"/>
      <c r="I60" s="89"/>
      <c r="J60" s="92" t="str">
        <f>IFERROR(IF(Table2[[#This Row],[Item Code]]="","",SUMIFS('PO Management'!G:G,'PO Management'!E:E,Table2[[#This Row],[Item Code]],'PO Management'!K:K,"receive from stock")),"")</f>
        <v/>
      </c>
      <c r="K60" s="92" t="str">
        <f>IFERROR(IF(Table2[[#This Row],[Item Code]]="","",SUMIFS('PO Management'!G:G,'PO Management'!E:E,Table2[[#This Row],[Item Code]],'PO Management'!O:O,"received")),"")</f>
        <v/>
      </c>
      <c r="L60" s="92" t="str">
        <f>IFERROR(IF(Table2[[#This Row],[Item Code]]="","",Table2[[#This Row],[Beginning On Hand Stock]]-Table2[[#This Row],[Delivered from stock]]+Table2[[#This Row],[Adding to stock]]),"")</f>
        <v/>
      </c>
    </row>
    <row r="61" spans="2:12" ht="30" customHeight="1" x14ac:dyDescent="0.25">
      <c r="B61" s="89"/>
      <c r="C61" s="89"/>
      <c r="D61" s="89"/>
      <c r="E61" s="90"/>
      <c r="F61" s="89"/>
      <c r="G61" s="89"/>
      <c r="H61" s="89"/>
      <c r="I61" s="89"/>
      <c r="J61" s="92" t="str">
        <f>IFERROR(IF(Table2[[#This Row],[Item Code]]="","",SUMIFS('PO Management'!G:G,'PO Management'!E:E,Table2[[#This Row],[Item Code]],'PO Management'!K:K,"receive from stock")),"")</f>
        <v/>
      </c>
      <c r="K61" s="92" t="str">
        <f>IFERROR(IF(Table2[[#This Row],[Item Code]]="","",SUMIFS('PO Management'!G:G,'PO Management'!E:E,Table2[[#This Row],[Item Code]],'PO Management'!O:O,"received")),"")</f>
        <v/>
      </c>
      <c r="L61" s="92" t="str">
        <f>IFERROR(IF(Table2[[#This Row],[Item Code]]="","",Table2[[#This Row],[Beginning On Hand Stock]]-Table2[[#This Row],[Delivered from stock]]+Table2[[#This Row],[Adding to stock]]),"")</f>
        <v/>
      </c>
    </row>
    <row r="62" spans="2:12" ht="30" customHeight="1" x14ac:dyDescent="0.25">
      <c r="B62" s="89"/>
      <c r="C62" s="89"/>
      <c r="D62" s="89"/>
      <c r="E62" s="90"/>
      <c r="F62" s="89"/>
      <c r="G62" s="89"/>
      <c r="H62" s="89"/>
      <c r="I62" s="89"/>
      <c r="J62" s="92" t="str">
        <f>IFERROR(IF(Table2[[#This Row],[Item Code]]="","",SUMIFS('PO Management'!G:G,'PO Management'!E:E,Table2[[#This Row],[Item Code]],'PO Management'!K:K,"receive from stock")),"")</f>
        <v/>
      </c>
      <c r="K62" s="92" t="str">
        <f>IFERROR(IF(Table2[[#This Row],[Item Code]]="","",SUMIFS('PO Management'!G:G,'PO Management'!E:E,Table2[[#This Row],[Item Code]],'PO Management'!O:O,"received")),"")</f>
        <v/>
      </c>
      <c r="L62" s="92" t="str">
        <f>IFERROR(IF(Table2[[#This Row],[Item Code]]="","",Table2[[#This Row],[Beginning On Hand Stock]]-Table2[[#This Row],[Delivered from stock]]+Table2[[#This Row],[Adding to stock]]),"")</f>
        <v/>
      </c>
    </row>
    <row r="63" spans="2:12" ht="30" customHeight="1" x14ac:dyDescent="0.25">
      <c r="B63" s="89"/>
      <c r="C63" s="89"/>
      <c r="D63" s="89"/>
      <c r="E63" s="90"/>
      <c r="F63" s="89"/>
      <c r="G63" s="89"/>
      <c r="H63" s="89"/>
      <c r="I63" s="89"/>
      <c r="J63" s="92" t="str">
        <f>IFERROR(IF(Table2[[#This Row],[Item Code]]="","",SUMIFS('PO Management'!G:G,'PO Management'!E:E,Table2[[#This Row],[Item Code]],'PO Management'!K:K,"receive from stock")),"")</f>
        <v/>
      </c>
      <c r="K63" s="92" t="str">
        <f>IFERROR(IF(Table2[[#This Row],[Item Code]]="","",SUMIFS('PO Management'!G:G,'PO Management'!E:E,Table2[[#This Row],[Item Code]],'PO Management'!O:O,"received")),"")</f>
        <v/>
      </c>
      <c r="L63" s="92" t="str">
        <f>IFERROR(IF(Table2[[#This Row],[Item Code]]="","",Table2[[#This Row],[Beginning On Hand Stock]]-Table2[[#This Row],[Delivered from stock]]+Table2[[#This Row],[Adding to stock]]),"")</f>
        <v/>
      </c>
    </row>
    <row r="64" spans="2:12" ht="30" customHeight="1" x14ac:dyDescent="0.25">
      <c r="B64" s="89"/>
      <c r="C64" s="89"/>
      <c r="D64" s="89"/>
      <c r="E64" s="90"/>
      <c r="F64" s="89"/>
      <c r="G64" s="89"/>
      <c r="H64" s="89"/>
      <c r="I64" s="89"/>
      <c r="J64" s="92" t="str">
        <f>IFERROR(IF(Table2[[#This Row],[Item Code]]="","",SUMIFS('PO Management'!G:G,'PO Management'!E:E,Table2[[#This Row],[Item Code]],'PO Management'!K:K,"receive from stock")),"")</f>
        <v/>
      </c>
      <c r="K64" s="92" t="str">
        <f>IFERROR(IF(Table2[[#This Row],[Item Code]]="","",SUMIFS('PO Management'!G:G,'PO Management'!E:E,Table2[[#This Row],[Item Code]],'PO Management'!O:O,"received")),"")</f>
        <v/>
      </c>
      <c r="L64" s="92" t="str">
        <f>IFERROR(IF(Table2[[#This Row],[Item Code]]="","",Table2[[#This Row],[Beginning On Hand Stock]]-Table2[[#This Row],[Delivered from stock]]+Table2[[#This Row],[Adding to stock]]),"")</f>
        <v/>
      </c>
    </row>
    <row r="65" spans="2:12" ht="30" customHeight="1" x14ac:dyDescent="0.25">
      <c r="B65" s="89"/>
      <c r="C65" s="89"/>
      <c r="D65" s="89"/>
      <c r="E65" s="90"/>
      <c r="F65" s="89"/>
      <c r="G65" s="89"/>
      <c r="H65" s="89"/>
      <c r="I65" s="89"/>
      <c r="J65" s="92" t="str">
        <f>IFERROR(IF(Table2[[#This Row],[Item Code]]="","",SUMIFS('PO Management'!G:G,'PO Management'!E:E,Table2[[#This Row],[Item Code]],'PO Management'!K:K,"receive from stock")),"")</f>
        <v/>
      </c>
      <c r="K65" s="92" t="str">
        <f>IFERROR(IF(Table2[[#This Row],[Item Code]]="","",SUMIFS('PO Management'!G:G,'PO Management'!E:E,Table2[[#This Row],[Item Code]],'PO Management'!O:O,"received")),"")</f>
        <v/>
      </c>
      <c r="L65" s="92" t="str">
        <f>IFERROR(IF(Table2[[#This Row],[Item Code]]="","",Table2[[#This Row],[Beginning On Hand Stock]]-Table2[[#This Row],[Delivered from stock]]+Table2[[#This Row],[Adding to stock]]),"")</f>
        <v/>
      </c>
    </row>
    <row r="66" spans="2:12" ht="30" customHeight="1" x14ac:dyDescent="0.25">
      <c r="B66" s="89"/>
      <c r="C66" s="89"/>
      <c r="D66" s="89"/>
      <c r="E66" s="90"/>
      <c r="F66" s="89"/>
      <c r="G66" s="89"/>
      <c r="H66" s="89"/>
      <c r="I66" s="89"/>
      <c r="J66" s="92" t="str">
        <f>IFERROR(IF(Table2[[#This Row],[Item Code]]="","",SUMIFS('PO Management'!G:G,'PO Management'!E:E,Table2[[#This Row],[Item Code]],'PO Management'!K:K,"receive from stock")),"")</f>
        <v/>
      </c>
      <c r="K66" s="92" t="str">
        <f>IFERROR(IF(Table2[[#This Row],[Item Code]]="","",SUMIFS('PO Management'!G:G,'PO Management'!E:E,Table2[[#This Row],[Item Code]],'PO Management'!O:O,"received")),"")</f>
        <v/>
      </c>
      <c r="L66" s="92" t="str">
        <f>IFERROR(IF(Table2[[#This Row],[Item Code]]="","",Table2[[#This Row],[Beginning On Hand Stock]]-Table2[[#This Row],[Delivered from stock]]+Table2[[#This Row],[Adding to stock]]),"")</f>
        <v/>
      </c>
    </row>
    <row r="67" spans="2:12" ht="30" customHeight="1" x14ac:dyDescent="0.25">
      <c r="B67" s="89"/>
      <c r="C67" s="89"/>
      <c r="D67" s="89"/>
      <c r="E67" s="90"/>
      <c r="F67" s="89"/>
      <c r="G67" s="89"/>
      <c r="H67" s="89"/>
      <c r="I67" s="89"/>
      <c r="J67" s="92" t="str">
        <f>IFERROR(IF(Table2[[#This Row],[Item Code]]="","",SUMIFS('PO Management'!G:G,'PO Management'!E:E,Table2[[#This Row],[Item Code]],'PO Management'!K:K,"receive from stock")),"")</f>
        <v/>
      </c>
      <c r="K67" s="92" t="str">
        <f>IFERROR(IF(Table2[[#This Row],[Item Code]]="","",SUMIFS('PO Management'!G:G,'PO Management'!E:E,Table2[[#This Row],[Item Code]],'PO Management'!O:O,"received")),"")</f>
        <v/>
      </c>
      <c r="L67" s="92" t="str">
        <f>IFERROR(IF(Table2[[#This Row],[Item Code]]="","",Table2[[#This Row],[Beginning On Hand Stock]]-Table2[[#This Row],[Delivered from stock]]+Table2[[#This Row],[Adding to stock]]),"")</f>
        <v/>
      </c>
    </row>
    <row r="68" spans="2:12" ht="30" customHeight="1" x14ac:dyDescent="0.25">
      <c r="B68" s="89"/>
      <c r="C68" s="89"/>
      <c r="D68" s="89"/>
      <c r="E68" s="90"/>
      <c r="F68" s="89"/>
      <c r="G68" s="89"/>
      <c r="H68" s="89"/>
      <c r="I68" s="89"/>
      <c r="J68" s="92" t="str">
        <f>IFERROR(IF(Table2[[#This Row],[Item Code]]="","",SUMIFS('PO Management'!G:G,'PO Management'!E:E,Table2[[#This Row],[Item Code]],'PO Management'!K:K,"receive from stock")),"")</f>
        <v/>
      </c>
      <c r="K68" s="92" t="str">
        <f>IFERROR(IF(Table2[[#This Row],[Item Code]]="","",SUMIFS('PO Management'!G:G,'PO Management'!E:E,Table2[[#This Row],[Item Code]],'PO Management'!O:O,"received")),"")</f>
        <v/>
      </c>
      <c r="L68" s="92" t="str">
        <f>IFERROR(IF(Table2[[#This Row],[Item Code]]="","",Table2[[#This Row],[Beginning On Hand Stock]]-Table2[[#This Row],[Delivered from stock]]+Table2[[#This Row],[Adding to stock]]),"")</f>
        <v/>
      </c>
    </row>
    <row r="69" spans="2:12" ht="30" customHeight="1" x14ac:dyDescent="0.25">
      <c r="B69" s="89"/>
      <c r="C69" s="89"/>
      <c r="D69" s="89"/>
      <c r="E69" s="90"/>
      <c r="F69" s="89"/>
      <c r="G69" s="89"/>
      <c r="H69" s="89"/>
      <c r="I69" s="89"/>
      <c r="J69" s="92" t="str">
        <f>IFERROR(IF(Table2[[#This Row],[Item Code]]="","",SUMIFS('PO Management'!G:G,'PO Management'!E:E,Table2[[#This Row],[Item Code]],'PO Management'!K:K,"receive from stock")),"")</f>
        <v/>
      </c>
      <c r="K69" s="92" t="str">
        <f>IFERROR(IF(Table2[[#This Row],[Item Code]]="","",SUMIFS('PO Management'!G:G,'PO Management'!E:E,Table2[[#This Row],[Item Code]],'PO Management'!O:O,"received")),"")</f>
        <v/>
      </c>
      <c r="L69" s="92" t="str">
        <f>IFERROR(IF(Table2[[#This Row],[Item Code]]="","",Table2[[#This Row],[Beginning On Hand Stock]]-Table2[[#This Row],[Delivered from stock]]+Table2[[#This Row],[Adding to stock]]),"")</f>
        <v/>
      </c>
    </row>
    <row r="70" spans="2:12" ht="30" customHeight="1" x14ac:dyDescent="0.25">
      <c r="B70" s="89"/>
      <c r="C70" s="89"/>
      <c r="D70" s="89"/>
      <c r="E70" s="90"/>
      <c r="F70" s="89"/>
      <c r="G70" s="89"/>
      <c r="H70" s="89"/>
      <c r="I70" s="89"/>
      <c r="J70" s="92" t="str">
        <f>IFERROR(IF(Table2[[#This Row],[Item Code]]="","",SUMIFS('PO Management'!G:G,'PO Management'!E:E,Table2[[#This Row],[Item Code]],'PO Management'!K:K,"receive from stock")),"")</f>
        <v/>
      </c>
      <c r="K70" s="92" t="str">
        <f>IFERROR(IF(Table2[[#This Row],[Item Code]]="","",SUMIFS('PO Management'!G:G,'PO Management'!E:E,Table2[[#This Row],[Item Code]],'PO Management'!O:O,"received")),"")</f>
        <v/>
      </c>
      <c r="L70" s="92" t="str">
        <f>IFERROR(IF(Table2[[#This Row],[Item Code]]="","",Table2[[#This Row],[Beginning On Hand Stock]]-Table2[[#This Row],[Delivered from stock]]+Table2[[#This Row],[Adding to stock]]),"")</f>
        <v/>
      </c>
    </row>
    <row r="71" spans="2:12" ht="30" customHeight="1" x14ac:dyDescent="0.25">
      <c r="B71" s="89"/>
      <c r="C71" s="89"/>
      <c r="D71" s="89"/>
      <c r="E71" s="90"/>
      <c r="F71" s="89"/>
      <c r="G71" s="89"/>
      <c r="H71" s="89"/>
      <c r="I71" s="89"/>
      <c r="J71" s="92" t="str">
        <f>IFERROR(IF(Table2[[#This Row],[Item Code]]="","",SUMIFS('PO Management'!G:G,'PO Management'!E:E,Table2[[#This Row],[Item Code]],'PO Management'!K:K,"receive from stock")),"")</f>
        <v/>
      </c>
      <c r="K71" s="92" t="str">
        <f>IFERROR(IF(Table2[[#This Row],[Item Code]]="","",SUMIFS('PO Management'!G:G,'PO Management'!E:E,Table2[[#This Row],[Item Code]],'PO Management'!O:O,"received")),"")</f>
        <v/>
      </c>
      <c r="L71" s="92" t="str">
        <f>IFERROR(IF(Table2[[#This Row],[Item Code]]="","",Table2[[#This Row],[Beginning On Hand Stock]]-Table2[[#This Row],[Delivered from stock]]+Table2[[#This Row],[Adding to stock]]),"")</f>
        <v/>
      </c>
    </row>
    <row r="72" spans="2:12" ht="30" customHeight="1" x14ac:dyDescent="0.25">
      <c r="B72" s="89"/>
      <c r="C72" s="89"/>
      <c r="D72" s="89"/>
      <c r="E72" s="90"/>
      <c r="F72" s="89"/>
      <c r="G72" s="89"/>
      <c r="H72" s="89"/>
      <c r="I72" s="89"/>
      <c r="J72" s="92" t="str">
        <f>IFERROR(IF(Table2[[#This Row],[Item Code]]="","",SUMIFS('PO Management'!G:G,'PO Management'!E:E,Table2[[#This Row],[Item Code]],'PO Management'!K:K,"receive from stock")),"")</f>
        <v/>
      </c>
      <c r="K72" s="92" t="str">
        <f>IFERROR(IF(Table2[[#This Row],[Item Code]]="","",SUMIFS('PO Management'!G:G,'PO Management'!E:E,Table2[[#This Row],[Item Code]],'PO Management'!O:O,"received")),"")</f>
        <v/>
      </c>
      <c r="L72" s="92" t="str">
        <f>IFERROR(IF(Table2[[#This Row],[Item Code]]="","",Table2[[#This Row],[Beginning On Hand Stock]]-Table2[[#This Row],[Delivered from stock]]+Table2[[#This Row],[Adding to stock]]),"")</f>
        <v/>
      </c>
    </row>
    <row r="73" spans="2:12" ht="30" customHeight="1" x14ac:dyDescent="0.25">
      <c r="B73" s="89"/>
      <c r="C73" s="89"/>
      <c r="D73" s="89"/>
      <c r="E73" s="90"/>
      <c r="F73" s="89"/>
      <c r="G73" s="89"/>
      <c r="H73" s="89"/>
      <c r="I73" s="89"/>
      <c r="J73" s="92" t="str">
        <f>IFERROR(IF(Table2[[#This Row],[Item Code]]="","",SUMIFS('PO Management'!G:G,'PO Management'!E:E,Table2[[#This Row],[Item Code]],'PO Management'!K:K,"receive from stock")),"")</f>
        <v/>
      </c>
      <c r="K73" s="92" t="str">
        <f>IFERROR(IF(Table2[[#This Row],[Item Code]]="","",SUMIFS('PO Management'!G:G,'PO Management'!E:E,Table2[[#This Row],[Item Code]],'PO Management'!O:O,"received")),"")</f>
        <v/>
      </c>
      <c r="L73" s="92" t="str">
        <f>IFERROR(IF(Table2[[#This Row],[Item Code]]="","",Table2[[#This Row],[Beginning On Hand Stock]]-Table2[[#This Row],[Delivered from stock]]+Table2[[#This Row],[Adding to stock]]),"")</f>
        <v/>
      </c>
    </row>
    <row r="74" spans="2:12" ht="30" customHeight="1" x14ac:dyDescent="0.25">
      <c r="B74" s="89"/>
      <c r="C74" s="89"/>
      <c r="D74" s="89"/>
      <c r="E74" s="90"/>
      <c r="F74" s="89"/>
      <c r="G74" s="89"/>
      <c r="H74" s="89"/>
      <c r="I74" s="89"/>
      <c r="J74" s="92" t="str">
        <f>IFERROR(IF(Table2[[#This Row],[Item Code]]="","",SUMIFS('PO Management'!G:G,'PO Management'!E:E,Table2[[#This Row],[Item Code]],'PO Management'!K:K,"receive from stock")),"")</f>
        <v/>
      </c>
      <c r="K74" s="92" t="str">
        <f>IFERROR(IF(Table2[[#This Row],[Item Code]]="","",SUMIFS('PO Management'!G:G,'PO Management'!E:E,Table2[[#This Row],[Item Code]],'PO Management'!O:O,"received")),"")</f>
        <v/>
      </c>
      <c r="L74" s="92" t="str">
        <f>IFERROR(IF(Table2[[#This Row],[Item Code]]="","",Table2[[#This Row],[Beginning On Hand Stock]]-Table2[[#This Row],[Delivered from stock]]+Table2[[#This Row],[Adding to stock]]),"")</f>
        <v/>
      </c>
    </row>
    <row r="75" spans="2:12" ht="30" customHeight="1" x14ac:dyDescent="0.25">
      <c r="B75" s="89"/>
      <c r="C75" s="89"/>
      <c r="D75" s="89"/>
      <c r="E75" s="90"/>
      <c r="F75" s="89"/>
      <c r="G75" s="89"/>
      <c r="H75" s="89"/>
      <c r="I75" s="89"/>
      <c r="J75" s="92" t="str">
        <f>IFERROR(IF(Table2[[#This Row],[Item Code]]="","",SUMIFS('PO Management'!G:G,'PO Management'!E:E,Table2[[#This Row],[Item Code]],'PO Management'!K:K,"receive from stock")),"")</f>
        <v/>
      </c>
      <c r="K75" s="92" t="str">
        <f>IFERROR(IF(Table2[[#This Row],[Item Code]]="","",SUMIFS('PO Management'!G:G,'PO Management'!E:E,Table2[[#This Row],[Item Code]],'PO Management'!O:O,"received")),"")</f>
        <v/>
      </c>
      <c r="L75" s="92" t="str">
        <f>IFERROR(IF(Table2[[#This Row],[Item Code]]="","",Table2[[#This Row],[Beginning On Hand Stock]]-Table2[[#This Row],[Delivered from stock]]+Table2[[#This Row],[Adding to stock]]),"")</f>
        <v/>
      </c>
    </row>
    <row r="76" spans="2:12" ht="30" customHeight="1" x14ac:dyDescent="0.25">
      <c r="B76" s="89"/>
      <c r="C76" s="89"/>
      <c r="D76" s="89"/>
      <c r="E76" s="90"/>
      <c r="F76" s="89"/>
      <c r="G76" s="89"/>
      <c r="H76" s="89"/>
      <c r="I76" s="89"/>
      <c r="J76" s="92" t="str">
        <f>IFERROR(IF(Table2[[#This Row],[Item Code]]="","",SUMIFS('PO Management'!G:G,'PO Management'!E:E,Table2[[#This Row],[Item Code]],'PO Management'!K:K,"receive from stock")),"")</f>
        <v/>
      </c>
      <c r="K76" s="92" t="str">
        <f>IFERROR(IF(Table2[[#This Row],[Item Code]]="","",SUMIFS('PO Management'!G:G,'PO Management'!E:E,Table2[[#This Row],[Item Code]],'PO Management'!O:O,"received")),"")</f>
        <v/>
      </c>
      <c r="L76" s="92" t="str">
        <f>IFERROR(IF(Table2[[#This Row],[Item Code]]="","",Table2[[#This Row],[Beginning On Hand Stock]]-Table2[[#This Row],[Delivered from stock]]+Table2[[#This Row],[Adding to stock]]),"")</f>
        <v/>
      </c>
    </row>
    <row r="77" spans="2:12" ht="30" customHeight="1" x14ac:dyDescent="0.25">
      <c r="B77" s="89"/>
      <c r="C77" s="89"/>
      <c r="D77" s="89"/>
      <c r="E77" s="90"/>
      <c r="F77" s="89"/>
      <c r="G77" s="89"/>
      <c r="H77" s="89"/>
      <c r="I77" s="89"/>
      <c r="J77" s="92" t="str">
        <f>IFERROR(IF(Table2[[#This Row],[Item Code]]="","",SUMIFS('PO Management'!G:G,'PO Management'!E:E,Table2[[#This Row],[Item Code]],'PO Management'!K:K,"receive from stock")),"")</f>
        <v/>
      </c>
      <c r="K77" s="92" t="str">
        <f>IFERROR(IF(Table2[[#This Row],[Item Code]]="","",SUMIFS('PO Management'!G:G,'PO Management'!E:E,Table2[[#This Row],[Item Code]],'PO Management'!O:O,"received")),"")</f>
        <v/>
      </c>
      <c r="L77" s="92" t="str">
        <f>IFERROR(IF(Table2[[#This Row],[Item Code]]="","",Table2[[#This Row],[Beginning On Hand Stock]]-Table2[[#This Row],[Delivered from stock]]+Table2[[#This Row],[Adding to stock]]),"")</f>
        <v/>
      </c>
    </row>
    <row r="78" spans="2:12" ht="30" customHeight="1" x14ac:dyDescent="0.25">
      <c r="B78" s="89"/>
      <c r="C78" s="89"/>
      <c r="D78" s="89"/>
      <c r="E78" s="90"/>
      <c r="F78" s="89"/>
      <c r="G78" s="89"/>
      <c r="H78" s="89"/>
      <c r="I78" s="89"/>
      <c r="J78" s="92" t="str">
        <f>IFERROR(IF(Table2[[#This Row],[Item Code]]="","",SUMIFS('PO Management'!G:G,'PO Management'!E:E,Table2[[#This Row],[Item Code]],'PO Management'!K:K,"receive from stock")),"")</f>
        <v/>
      </c>
      <c r="K78" s="92" t="str">
        <f>IFERROR(IF(Table2[[#This Row],[Item Code]]="","",SUMIFS('PO Management'!G:G,'PO Management'!E:E,Table2[[#This Row],[Item Code]],'PO Management'!O:O,"received")),"")</f>
        <v/>
      </c>
      <c r="L78" s="92" t="str">
        <f>IFERROR(IF(Table2[[#This Row],[Item Code]]="","",Table2[[#This Row],[Beginning On Hand Stock]]-Table2[[#This Row],[Delivered from stock]]+Table2[[#This Row],[Adding to stock]]),"")</f>
        <v/>
      </c>
    </row>
    <row r="79" spans="2:12" ht="30" customHeight="1" x14ac:dyDescent="0.25">
      <c r="B79" s="89"/>
      <c r="C79" s="89"/>
      <c r="D79" s="89"/>
      <c r="E79" s="90"/>
      <c r="F79" s="89"/>
      <c r="G79" s="89"/>
      <c r="H79" s="89"/>
      <c r="I79" s="89"/>
      <c r="J79" s="92" t="str">
        <f>IFERROR(IF(Table2[[#This Row],[Item Code]]="","",SUMIFS('PO Management'!G:G,'PO Management'!E:E,Table2[[#This Row],[Item Code]],'PO Management'!K:K,"receive from stock")),"")</f>
        <v/>
      </c>
      <c r="K79" s="92" t="str">
        <f>IFERROR(IF(Table2[[#This Row],[Item Code]]="","",SUMIFS('PO Management'!G:G,'PO Management'!E:E,Table2[[#This Row],[Item Code]],'PO Management'!O:O,"received")),"")</f>
        <v/>
      </c>
      <c r="L79" s="92" t="str">
        <f>IFERROR(IF(Table2[[#This Row],[Item Code]]="","",Table2[[#This Row],[Beginning On Hand Stock]]-Table2[[#This Row],[Delivered from stock]]+Table2[[#This Row],[Adding to stock]]),"")</f>
        <v/>
      </c>
    </row>
    <row r="80" spans="2:12" ht="30" customHeight="1" x14ac:dyDescent="0.25">
      <c r="B80" s="89"/>
      <c r="C80" s="89"/>
      <c r="D80" s="89"/>
      <c r="E80" s="90"/>
      <c r="F80" s="89"/>
      <c r="G80" s="89"/>
      <c r="H80" s="89"/>
      <c r="I80" s="89"/>
      <c r="J80" s="92" t="str">
        <f>IFERROR(IF(Table2[[#This Row],[Item Code]]="","",SUMIFS('PO Management'!G:G,'PO Management'!E:E,Table2[[#This Row],[Item Code]],'PO Management'!K:K,"receive from stock")),"")</f>
        <v/>
      </c>
      <c r="K80" s="92" t="str">
        <f>IFERROR(IF(Table2[[#This Row],[Item Code]]="","",SUMIFS('PO Management'!G:G,'PO Management'!E:E,Table2[[#This Row],[Item Code]],'PO Management'!O:O,"received")),"")</f>
        <v/>
      </c>
      <c r="L80" s="92" t="str">
        <f>IFERROR(IF(Table2[[#This Row],[Item Code]]="","",Table2[[#This Row],[Beginning On Hand Stock]]-Table2[[#This Row],[Delivered from stock]]+Table2[[#This Row],[Adding to stock]]),"")</f>
        <v/>
      </c>
    </row>
    <row r="81" spans="2:12" ht="30" customHeight="1" x14ac:dyDescent="0.25">
      <c r="B81" s="89"/>
      <c r="C81" s="89"/>
      <c r="D81" s="89"/>
      <c r="E81" s="90"/>
      <c r="F81" s="89"/>
      <c r="G81" s="89"/>
      <c r="H81" s="89"/>
      <c r="I81" s="89"/>
      <c r="J81" s="92" t="str">
        <f>IFERROR(IF(Table2[[#This Row],[Item Code]]="","",SUMIFS('PO Management'!G:G,'PO Management'!E:E,Table2[[#This Row],[Item Code]],'PO Management'!K:K,"receive from stock")),"")</f>
        <v/>
      </c>
      <c r="K81" s="92" t="str">
        <f>IFERROR(IF(Table2[[#This Row],[Item Code]]="","",SUMIFS('PO Management'!G:G,'PO Management'!E:E,Table2[[#This Row],[Item Code]],'PO Management'!O:O,"received")),"")</f>
        <v/>
      </c>
      <c r="L81" s="92" t="str">
        <f>IFERROR(IF(Table2[[#This Row],[Item Code]]="","",Table2[[#This Row],[Beginning On Hand Stock]]-Table2[[#This Row],[Delivered from stock]]+Table2[[#This Row],[Adding to stock]]),"")</f>
        <v/>
      </c>
    </row>
    <row r="82" spans="2:12" ht="30" customHeight="1" x14ac:dyDescent="0.25">
      <c r="B82" s="89"/>
      <c r="C82" s="89"/>
      <c r="D82" s="89"/>
      <c r="E82" s="90"/>
      <c r="F82" s="89"/>
      <c r="G82" s="89"/>
      <c r="H82" s="89"/>
      <c r="I82" s="89"/>
      <c r="J82" s="92" t="str">
        <f>IFERROR(IF(Table2[[#This Row],[Item Code]]="","",SUMIFS('PO Management'!G:G,'PO Management'!E:E,Table2[[#This Row],[Item Code]],'PO Management'!K:K,"receive from stock")),"")</f>
        <v/>
      </c>
      <c r="K82" s="92" t="str">
        <f>IFERROR(IF(Table2[[#This Row],[Item Code]]="","",SUMIFS('PO Management'!G:G,'PO Management'!E:E,Table2[[#This Row],[Item Code]],'PO Management'!O:O,"received")),"")</f>
        <v/>
      </c>
      <c r="L82" s="92" t="str">
        <f>IFERROR(IF(Table2[[#This Row],[Item Code]]="","",Table2[[#This Row],[Beginning On Hand Stock]]-Table2[[#This Row],[Delivered from stock]]+Table2[[#This Row],[Adding to stock]]),"")</f>
        <v/>
      </c>
    </row>
    <row r="83" spans="2:12" ht="30" customHeight="1" x14ac:dyDescent="0.25">
      <c r="B83" s="89"/>
      <c r="C83" s="89"/>
      <c r="D83" s="89"/>
      <c r="E83" s="90"/>
      <c r="F83" s="89"/>
      <c r="G83" s="89"/>
      <c r="H83" s="89"/>
      <c r="I83" s="89"/>
      <c r="J83" s="92" t="str">
        <f>IFERROR(IF(Table2[[#This Row],[Item Code]]="","",SUMIFS('PO Management'!G:G,'PO Management'!E:E,Table2[[#This Row],[Item Code]],'PO Management'!K:K,"receive from stock")),"")</f>
        <v/>
      </c>
      <c r="K83" s="92" t="str">
        <f>IFERROR(IF(Table2[[#This Row],[Item Code]]="","",SUMIFS('PO Management'!G:G,'PO Management'!E:E,Table2[[#This Row],[Item Code]],'PO Management'!O:O,"received")),"")</f>
        <v/>
      </c>
      <c r="L83" s="92" t="str">
        <f>IFERROR(IF(Table2[[#This Row],[Item Code]]="","",Table2[[#This Row],[Beginning On Hand Stock]]-Table2[[#This Row],[Delivered from stock]]+Table2[[#This Row],[Adding to stock]]),"")</f>
        <v/>
      </c>
    </row>
    <row r="84" spans="2:12" ht="30" customHeight="1" x14ac:dyDescent="0.25">
      <c r="B84" s="89"/>
      <c r="C84" s="89"/>
      <c r="D84" s="89"/>
      <c r="E84" s="90"/>
      <c r="F84" s="89"/>
      <c r="G84" s="89"/>
      <c r="H84" s="89"/>
      <c r="I84" s="89"/>
      <c r="J84" s="92" t="str">
        <f>IFERROR(IF(Table2[[#This Row],[Item Code]]="","",SUMIFS('PO Management'!G:G,'PO Management'!E:E,Table2[[#This Row],[Item Code]],'PO Management'!K:K,"receive from stock")),"")</f>
        <v/>
      </c>
      <c r="K84" s="92" t="str">
        <f>IFERROR(IF(Table2[[#This Row],[Item Code]]="","",SUMIFS('PO Management'!G:G,'PO Management'!E:E,Table2[[#This Row],[Item Code]],'PO Management'!O:O,"received")),"")</f>
        <v/>
      </c>
      <c r="L84" s="92" t="str">
        <f>IFERROR(IF(Table2[[#This Row],[Item Code]]="","",Table2[[#This Row],[Beginning On Hand Stock]]-Table2[[#This Row],[Delivered from stock]]+Table2[[#This Row],[Adding to stock]]),"")</f>
        <v/>
      </c>
    </row>
    <row r="85" spans="2:12" ht="30" customHeight="1" x14ac:dyDescent="0.25">
      <c r="B85" s="89"/>
      <c r="C85" s="89"/>
      <c r="D85" s="89"/>
      <c r="E85" s="90"/>
      <c r="F85" s="89"/>
      <c r="G85" s="89"/>
      <c r="H85" s="89"/>
      <c r="I85" s="89"/>
      <c r="J85" s="92" t="str">
        <f>IFERROR(IF(Table2[[#This Row],[Item Code]]="","",SUMIFS('PO Management'!G:G,'PO Management'!E:E,Table2[[#This Row],[Item Code]],'PO Management'!K:K,"receive from stock")),"")</f>
        <v/>
      </c>
      <c r="K85" s="92" t="str">
        <f>IFERROR(IF(Table2[[#This Row],[Item Code]]="","",SUMIFS('PO Management'!G:G,'PO Management'!E:E,Table2[[#This Row],[Item Code]],'PO Management'!O:O,"received")),"")</f>
        <v/>
      </c>
      <c r="L85" s="92" t="str">
        <f>IFERROR(IF(Table2[[#This Row],[Item Code]]="","",Table2[[#This Row],[Beginning On Hand Stock]]-Table2[[#This Row],[Delivered from stock]]+Table2[[#This Row],[Adding to stock]]),"")</f>
        <v/>
      </c>
    </row>
    <row r="86" spans="2:12" ht="30" customHeight="1" x14ac:dyDescent="0.25">
      <c r="B86" s="89"/>
      <c r="C86" s="89"/>
      <c r="D86" s="89"/>
      <c r="E86" s="90"/>
      <c r="F86" s="89"/>
      <c r="G86" s="89"/>
      <c r="H86" s="89"/>
      <c r="I86" s="89"/>
      <c r="J86" s="92" t="str">
        <f>IFERROR(IF(Table2[[#This Row],[Item Code]]="","",SUMIFS('PO Management'!G:G,'PO Management'!E:E,Table2[[#This Row],[Item Code]],'PO Management'!K:K,"receive from stock")),"")</f>
        <v/>
      </c>
      <c r="K86" s="92" t="str">
        <f>IFERROR(IF(Table2[[#This Row],[Item Code]]="","",SUMIFS('PO Management'!G:G,'PO Management'!E:E,Table2[[#This Row],[Item Code]],'PO Management'!O:O,"received")),"")</f>
        <v/>
      </c>
      <c r="L86" s="92" t="str">
        <f>IFERROR(IF(Table2[[#This Row],[Item Code]]="","",Table2[[#This Row],[Beginning On Hand Stock]]-Table2[[#This Row],[Delivered from stock]]+Table2[[#This Row],[Adding to stock]]),"")</f>
        <v/>
      </c>
    </row>
    <row r="87" spans="2:12" ht="30" customHeight="1" x14ac:dyDescent="0.25">
      <c r="B87" s="89"/>
      <c r="C87" s="89"/>
      <c r="D87" s="89"/>
      <c r="E87" s="90"/>
      <c r="F87" s="89"/>
      <c r="G87" s="89"/>
      <c r="H87" s="89"/>
      <c r="I87" s="89"/>
      <c r="J87" s="92" t="str">
        <f>IFERROR(IF(Table2[[#This Row],[Item Code]]="","",SUMIFS('PO Management'!G:G,'PO Management'!E:E,Table2[[#This Row],[Item Code]],'PO Management'!K:K,"receive from stock")),"")</f>
        <v/>
      </c>
      <c r="K87" s="92" t="str">
        <f>IFERROR(IF(Table2[[#This Row],[Item Code]]="","",SUMIFS('PO Management'!G:G,'PO Management'!E:E,Table2[[#This Row],[Item Code]],'PO Management'!O:O,"received")),"")</f>
        <v/>
      </c>
      <c r="L87" s="92" t="str">
        <f>IFERROR(IF(Table2[[#This Row],[Item Code]]="","",Table2[[#This Row],[Beginning On Hand Stock]]-Table2[[#This Row],[Delivered from stock]]+Table2[[#This Row],[Adding to stock]]),"")</f>
        <v/>
      </c>
    </row>
    <row r="88" spans="2:12" ht="30" customHeight="1" x14ac:dyDescent="0.25">
      <c r="B88" s="89"/>
      <c r="C88" s="89"/>
      <c r="D88" s="89"/>
      <c r="E88" s="90"/>
      <c r="F88" s="89"/>
      <c r="G88" s="89"/>
      <c r="H88" s="89"/>
      <c r="I88" s="89"/>
      <c r="J88" s="92" t="str">
        <f>IFERROR(IF(Table2[[#This Row],[Item Code]]="","",SUMIFS('PO Management'!G:G,'PO Management'!E:E,Table2[[#This Row],[Item Code]],'PO Management'!K:K,"receive from stock")),"")</f>
        <v/>
      </c>
      <c r="K88" s="92" t="str">
        <f>IFERROR(IF(Table2[[#This Row],[Item Code]]="","",SUMIFS('PO Management'!G:G,'PO Management'!E:E,Table2[[#This Row],[Item Code]],'PO Management'!O:O,"received")),"")</f>
        <v/>
      </c>
      <c r="L88" s="92" t="str">
        <f>IFERROR(IF(Table2[[#This Row],[Item Code]]="","",Table2[[#This Row],[Beginning On Hand Stock]]-Table2[[#This Row],[Delivered from stock]]+Table2[[#This Row],[Adding to stock]]),"")</f>
        <v/>
      </c>
    </row>
    <row r="89" spans="2:12" ht="30" customHeight="1" x14ac:dyDescent="0.25">
      <c r="B89" s="89"/>
      <c r="C89" s="89"/>
      <c r="D89" s="89"/>
      <c r="E89" s="90"/>
      <c r="F89" s="89"/>
      <c r="G89" s="89"/>
      <c r="H89" s="89"/>
      <c r="I89" s="89"/>
      <c r="J89" s="92" t="str">
        <f>IFERROR(IF(Table2[[#This Row],[Item Code]]="","",SUMIFS('PO Management'!G:G,'PO Management'!E:E,Table2[[#This Row],[Item Code]],'PO Management'!K:K,"receive from stock")),"")</f>
        <v/>
      </c>
      <c r="K89" s="92" t="str">
        <f>IFERROR(IF(Table2[[#This Row],[Item Code]]="","",SUMIFS('PO Management'!G:G,'PO Management'!E:E,Table2[[#This Row],[Item Code]],'PO Management'!O:O,"received")),"")</f>
        <v/>
      </c>
      <c r="L89" s="92" t="str">
        <f>IFERROR(IF(Table2[[#This Row],[Item Code]]="","",Table2[[#This Row],[Beginning On Hand Stock]]-Table2[[#This Row],[Delivered from stock]]+Table2[[#This Row],[Adding to stock]]),"")</f>
        <v/>
      </c>
    </row>
    <row r="90" spans="2:12" ht="30" customHeight="1" x14ac:dyDescent="0.25">
      <c r="B90" s="89"/>
      <c r="C90" s="89"/>
      <c r="D90" s="89"/>
      <c r="E90" s="90"/>
      <c r="F90" s="89"/>
      <c r="G90" s="89"/>
      <c r="H90" s="89"/>
      <c r="I90" s="89"/>
      <c r="J90" s="92" t="str">
        <f>IFERROR(IF(Table2[[#This Row],[Item Code]]="","",SUMIFS('PO Management'!G:G,'PO Management'!E:E,Table2[[#This Row],[Item Code]],'PO Management'!K:K,"receive from stock")),"")</f>
        <v/>
      </c>
      <c r="K90" s="92" t="str">
        <f>IFERROR(IF(Table2[[#This Row],[Item Code]]="","",SUMIFS('PO Management'!G:G,'PO Management'!E:E,Table2[[#This Row],[Item Code]],'PO Management'!O:O,"received")),"")</f>
        <v/>
      </c>
      <c r="L90" s="92" t="str">
        <f>IFERROR(IF(Table2[[#This Row],[Item Code]]="","",Table2[[#This Row],[Beginning On Hand Stock]]-Table2[[#This Row],[Delivered from stock]]+Table2[[#This Row],[Adding to stock]]),"")</f>
        <v/>
      </c>
    </row>
    <row r="91" spans="2:12" ht="30" customHeight="1" x14ac:dyDescent="0.25">
      <c r="B91" s="89"/>
      <c r="C91" s="89"/>
      <c r="D91" s="89"/>
      <c r="E91" s="90"/>
      <c r="F91" s="89"/>
      <c r="G91" s="89"/>
      <c r="H91" s="89"/>
      <c r="I91" s="89"/>
      <c r="J91" s="92" t="str">
        <f>IFERROR(IF(Table2[[#This Row],[Item Code]]="","",SUMIFS('PO Management'!G:G,'PO Management'!E:E,Table2[[#This Row],[Item Code]],'PO Management'!K:K,"receive from stock")),"")</f>
        <v/>
      </c>
      <c r="K91" s="92" t="str">
        <f>IFERROR(IF(Table2[[#This Row],[Item Code]]="","",SUMIFS('PO Management'!G:G,'PO Management'!E:E,Table2[[#This Row],[Item Code]],'PO Management'!O:O,"received")),"")</f>
        <v/>
      </c>
      <c r="L91" s="92" t="str">
        <f>IFERROR(IF(Table2[[#This Row],[Item Code]]="","",Table2[[#This Row],[Beginning On Hand Stock]]-Table2[[#This Row],[Delivered from stock]]+Table2[[#This Row],[Adding to stock]]),"")</f>
        <v/>
      </c>
    </row>
    <row r="92" spans="2:12" ht="30" customHeight="1" x14ac:dyDescent="0.25">
      <c r="B92" s="89"/>
      <c r="C92" s="89"/>
      <c r="D92" s="89"/>
      <c r="E92" s="90"/>
      <c r="F92" s="89"/>
      <c r="G92" s="89"/>
      <c r="H92" s="89"/>
      <c r="I92" s="89"/>
      <c r="J92" s="92" t="str">
        <f>IFERROR(IF(Table2[[#This Row],[Item Code]]="","",SUMIFS('PO Management'!G:G,'PO Management'!E:E,Table2[[#This Row],[Item Code]],'PO Management'!K:K,"receive from stock")),"")</f>
        <v/>
      </c>
      <c r="K92" s="92" t="str">
        <f>IFERROR(IF(Table2[[#This Row],[Item Code]]="","",SUMIFS('PO Management'!G:G,'PO Management'!E:E,Table2[[#This Row],[Item Code]],'PO Management'!O:O,"received")),"")</f>
        <v/>
      </c>
      <c r="L92" s="92" t="str">
        <f>IFERROR(IF(Table2[[#This Row],[Item Code]]="","",Table2[[#This Row],[Beginning On Hand Stock]]-Table2[[#This Row],[Delivered from stock]]+Table2[[#This Row],[Adding to stock]]),"")</f>
        <v/>
      </c>
    </row>
    <row r="93" spans="2:12" ht="30" customHeight="1" x14ac:dyDescent="0.25">
      <c r="B93" s="89"/>
      <c r="C93" s="89"/>
      <c r="D93" s="89"/>
      <c r="E93" s="90"/>
      <c r="F93" s="89"/>
      <c r="G93" s="89"/>
      <c r="H93" s="89"/>
      <c r="I93" s="89"/>
      <c r="J93" s="92" t="str">
        <f>IFERROR(IF(Table2[[#This Row],[Item Code]]="","",SUMIFS('PO Management'!G:G,'PO Management'!E:E,Table2[[#This Row],[Item Code]],'PO Management'!K:K,"receive from stock")),"")</f>
        <v/>
      </c>
      <c r="K93" s="92" t="str">
        <f>IFERROR(IF(Table2[[#This Row],[Item Code]]="","",SUMIFS('PO Management'!G:G,'PO Management'!E:E,Table2[[#This Row],[Item Code]],'PO Management'!O:O,"received")),"")</f>
        <v/>
      </c>
      <c r="L93" s="92" t="str">
        <f>IFERROR(IF(Table2[[#This Row],[Item Code]]="","",Table2[[#This Row],[Beginning On Hand Stock]]-Table2[[#This Row],[Delivered from stock]]+Table2[[#This Row],[Adding to stock]]),"")</f>
        <v/>
      </c>
    </row>
    <row r="94" spans="2:12" ht="30" customHeight="1" x14ac:dyDescent="0.25">
      <c r="B94" s="89"/>
      <c r="C94" s="89"/>
      <c r="D94" s="89"/>
      <c r="E94" s="90"/>
      <c r="F94" s="89"/>
      <c r="G94" s="89"/>
      <c r="H94" s="89"/>
      <c r="I94" s="89"/>
      <c r="J94" s="92" t="str">
        <f>IFERROR(IF(Table2[[#This Row],[Item Code]]="","",SUMIFS('PO Management'!G:G,'PO Management'!E:E,Table2[[#This Row],[Item Code]],'PO Management'!K:K,"receive from stock")),"")</f>
        <v/>
      </c>
      <c r="K94" s="92" t="str">
        <f>IFERROR(IF(Table2[[#This Row],[Item Code]]="","",SUMIFS('PO Management'!G:G,'PO Management'!E:E,Table2[[#This Row],[Item Code]],'PO Management'!O:O,"received")),"")</f>
        <v/>
      </c>
      <c r="L94" s="92" t="str">
        <f>IFERROR(IF(Table2[[#This Row],[Item Code]]="","",Table2[[#This Row],[Beginning On Hand Stock]]-Table2[[#This Row],[Delivered from stock]]+Table2[[#This Row],[Adding to stock]]),"")</f>
        <v/>
      </c>
    </row>
    <row r="95" spans="2:12" ht="30" customHeight="1" x14ac:dyDescent="0.25">
      <c r="B95" s="89"/>
      <c r="C95" s="89"/>
      <c r="D95" s="89"/>
      <c r="E95" s="90"/>
      <c r="F95" s="89"/>
      <c r="G95" s="89"/>
      <c r="H95" s="89"/>
      <c r="I95" s="89"/>
      <c r="J95" s="92" t="str">
        <f>IFERROR(IF(Table2[[#This Row],[Item Code]]="","",SUMIFS('PO Management'!G:G,'PO Management'!E:E,Table2[[#This Row],[Item Code]],'PO Management'!K:K,"receive from stock")),"")</f>
        <v/>
      </c>
      <c r="K95" s="92" t="str">
        <f>IFERROR(IF(Table2[[#This Row],[Item Code]]="","",SUMIFS('PO Management'!G:G,'PO Management'!E:E,Table2[[#This Row],[Item Code]],'PO Management'!O:O,"received")),"")</f>
        <v/>
      </c>
      <c r="L95" s="92" t="str">
        <f>IFERROR(IF(Table2[[#This Row],[Item Code]]="","",Table2[[#This Row],[Beginning On Hand Stock]]-Table2[[#This Row],[Delivered from stock]]+Table2[[#This Row],[Adding to stock]]),"")</f>
        <v/>
      </c>
    </row>
    <row r="96" spans="2:12" ht="30" customHeight="1" x14ac:dyDescent="0.25">
      <c r="B96" s="89"/>
      <c r="C96" s="89"/>
      <c r="D96" s="89"/>
      <c r="E96" s="90"/>
      <c r="F96" s="89"/>
      <c r="G96" s="89"/>
      <c r="H96" s="89"/>
      <c r="I96" s="89"/>
      <c r="J96" s="92" t="str">
        <f>IFERROR(IF(Table2[[#This Row],[Item Code]]="","",SUMIFS('PO Management'!G:G,'PO Management'!E:E,Table2[[#This Row],[Item Code]],'PO Management'!K:K,"receive from stock")),"")</f>
        <v/>
      </c>
      <c r="K96" s="92" t="str">
        <f>IFERROR(IF(Table2[[#This Row],[Item Code]]="","",SUMIFS('PO Management'!G:G,'PO Management'!E:E,Table2[[#This Row],[Item Code]],'PO Management'!O:O,"received")),"")</f>
        <v/>
      </c>
      <c r="L96" s="92" t="str">
        <f>IFERROR(IF(Table2[[#This Row],[Item Code]]="","",Table2[[#This Row],[Beginning On Hand Stock]]-Table2[[#This Row],[Delivered from stock]]+Table2[[#This Row],[Adding to stock]]),"")</f>
        <v/>
      </c>
    </row>
    <row r="97" spans="2:12" ht="30" customHeight="1" x14ac:dyDescent="0.25">
      <c r="B97" s="89"/>
      <c r="C97" s="89"/>
      <c r="D97" s="89"/>
      <c r="E97" s="90"/>
      <c r="F97" s="89"/>
      <c r="G97" s="89"/>
      <c r="H97" s="89"/>
      <c r="I97" s="89"/>
      <c r="J97" s="92" t="str">
        <f>IFERROR(IF(Table2[[#This Row],[Item Code]]="","",SUMIFS('PO Management'!G:G,'PO Management'!E:E,Table2[[#This Row],[Item Code]],'PO Management'!K:K,"receive from stock")),"")</f>
        <v/>
      </c>
      <c r="K97" s="92" t="str">
        <f>IFERROR(IF(Table2[[#This Row],[Item Code]]="","",SUMIFS('PO Management'!G:G,'PO Management'!E:E,Table2[[#This Row],[Item Code]],'PO Management'!O:O,"received")),"")</f>
        <v/>
      </c>
      <c r="L97" s="92" t="str">
        <f>IFERROR(IF(Table2[[#This Row],[Item Code]]="","",Table2[[#This Row],[Beginning On Hand Stock]]-Table2[[#This Row],[Delivered from stock]]+Table2[[#This Row],[Adding to stock]]),"")</f>
        <v/>
      </c>
    </row>
    <row r="98" spans="2:12" ht="30" customHeight="1" x14ac:dyDescent="0.25">
      <c r="B98" s="89"/>
      <c r="C98" s="89"/>
      <c r="D98" s="89"/>
      <c r="E98" s="90"/>
      <c r="F98" s="89"/>
      <c r="G98" s="89"/>
      <c r="H98" s="89"/>
      <c r="I98" s="89"/>
      <c r="J98" s="92" t="str">
        <f>IFERROR(IF(Table2[[#This Row],[Item Code]]="","",SUMIFS('PO Management'!G:G,'PO Management'!E:E,Table2[[#This Row],[Item Code]],'PO Management'!K:K,"receive from stock")),"")</f>
        <v/>
      </c>
      <c r="K98" s="92" t="str">
        <f>IFERROR(IF(Table2[[#This Row],[Item Code]]="","",SUMIFS('PO Management'!G:G,'PO Management'!E:E,Table2[[#This Row],[Item Code]],'PO Management'!O:O,"received")),"")</f>
        <v/>
      </c>
      <c r="L98" s="92" t="str">
        <f>IFERROR(IF(Table2[[#This Row],[Item Code]]="","",Table2[[#This Row],[Beginning On Hand Stock]]-Table2[[#This Row],[Delivered from stock]]+Table2[[#This Row],[Adding to stock]]),"")</f>
        <v/>
      </c>
    </row>
    <row r="99" spans="2:12" ht="30" customHeight="1" x14ac:dyDescent="0.25">
      <c r="B99" s="89"/>
      <c r="C99" s="89"/>
      <c r="D99" s="89"/>
      <c r="E99" s="90"/>
      <c r="F99" s="89"/>
      <c r="G99" s="89"/>
      <c r="H99" s="89"/>
      <c r="I99" s="89"/>
      <c r="J99" s="92" t="str">
        <f>IFERROR(IF(Table2[[#This Row],[Item Code]]="","",SUMIFS('PO Management'!G:G,'PO Management'!E:E,Table2[[#This Row],[Item Code]],'PO Management'!K:K,"receive from stock")),"")</f>
        <v/>
      </c>
      <c r="K99" s="92" t="str">
        <f>IFERROR(IF(Table2[[#This Row],[Item Code]]="","",SUMIFS('PO Management'!G:G,'PO Management'!E:E,Table2[[#This Row],[Item Code]],'PO Management'!O:O,"received")),"")</f>
        <v/>
      </c>
      <c r="L99" s="92" t="str">
        <f>IFERROR(IF(Table2[[#This Row],[Item Code]]="","",Table2[[#This Row],[Beginning On Hand Stock]]-Table2[[#This Row],[Delivered from stock]]+Table2[[#This Row],[Adding to stock]]),"")</f>
        <v/>
      </c>
    </row>
    <row r="100" spans="2:12" ht="30" customHeight="1" x14ac:dyDescent="0.25">
      <c r="B100" s="89"/>
      <c r="C100" s="89"/>
      <c r="D100" s="89"/>
      <c r="E100" s="90"/>
      <c r="F100" s="89"/>
      <c r="G100" s="89"/>
      <c r="H100" s="89"/>
      <c r="I100" s="89"/>
      <c r="J100" s="92" t="str">
        <f>IFERROR(IF(Table2[[#This Row],[Item Code]]="","",SUMIFS('PO Management'!G:G,'PO Management'!E:E,Table2[[#This Row],[Item Code]],'PO Management'!K:K,"receive from stock")),"")</f>
        <v/>
      </c>
      <c r="K100" s="92" t="str">
        <f>IFERROR(IF(Table2[[#This Row],[Item Code]]="","",SUMIFS('PO Management'!G:G,'PO Management'!E:E,Table2[[#This Row],[Item Code]],'PO Management'!O:O,"received")),"")</f>
        <v/>
      </c>
      <c r="L100" s="92" t="str">
        <f>IFERROR(IF(Table2[[#This Row],[Item Code]]="","",Table2[[#This Row],[Beginning On Hand Stock]]-Table2[[#This Row],[Delivered from stock]]+Table2[[#This Row],[Adding to stock]]),"")</f>
        <v/>
      </c>
    </row>
    <row r="101" spans="2:12" ht="30" customHeight="1" x14ac:dyDescent="0.25">
      <c r="B101" s="89"/>
      <c r="C101" s="89"/>
      <c r="D101" s="89"/>
      <c r="E101" s="90"/>
      <c r="F101" s="89"/>
      <c r="G101" s="89"/>
      <c r="H101" s="89"/>
      <c r="I101" s="89"/>
      <c r="J101" s="92" t="str">
        <f>IFERROR(IF(Table2[[#This Row],[Item Code]]="","",SUMIFS('PO Management'!G:G,'PO Management'!E:E,Table2[[#This Row],[Item Code]],'PO Management'!K:K,"receive from stock")),"")</f>
        <v/>
      </c>
      <c r="K101" s="92" t="str">
        <f>IFERROR(IF(Table2[[#This Row],[Item Code]]="","",SUMIFS('PO Management'!G:G,'PO Management'!E:E,Table2[[#This Row],[Item Code]],'PO Management'!O:O,"received")),"")</f>
        <v/>
      </c>
      <c r="L101" s="92" t="str">
        <f>IFERROR(IF(Table2[[#This Row],[Item Code]]="","",Table2[[#This Row],[Beginning On Hand Stock]]-Table2[[#This Row],[Delivered from stock]]+Table2[[#This Row],[Adding to stock]]),"")</f>
        <v/>
      </c>
    </row>
    <row r="102" spans="2:12" ht="30" customHeight="1" x14ac:dyDescent="0.25">
      <c r="B102" s="89"/>
      <c r="C102" s="89"/>
      <c r="D102" s="89"/>
      <c r="E102" s="90"/>
      <c r="F102" s="89"/>
      <c r="G102" s="89"/>
      <c r="H102" s="89"/>
      <c r="I102" s="89"/>
      <c r="J102" s="92" t="str">
        <f>IFERROR(IF(Table2[[#This Row],[Item Code]]="","",SUMIFS('PO Management'!G:G,'PO Management'!E:E,Table2[[#This Row],[Item Code]],'PO Management'!K:K,"receive from stock")),"")</f>
        <v/>
      </c>
      <c r="K102" s="92" t="str">
        <f>IFERROR(IF(Table2[[#This Row],[Item Code]]="","",SUMIFS('PO Management'!G:G,'PO Management'!E:E,Table2[[#This Row],[Item Code]],'PO Management'!O:O,"received")),"")</f>
        <v/>
      </c>
      <c r="L102" s="92" t="str">
        <f>IFERROR(IF(Table2[[#This Row],[Item Code]]="","",Table2[[#This Row],[Beginning On Hand Stock]]-Table2[[#This Row],[Delivered from stock]]+Table2[[#This Row],[Adding to stock]]),"")</f>
        <v/>
      </c>
    </row>
    <row r="103" spans="2:12" ht="30" customHeight="1" x14ac:dyDescent="0.25">
      <c r="B103" s="89"/>
      <c r="C103" s="89"/>
      <c r="D103" s="89"/>
      <c r="E103" s="90"/>
      <c r="F103" s="89"/>
      <c r="G103" s="89"/>
      <c r="H103" s="89"/>
      <c r="I103" s="89"/>
      <c r="J103" s="92" t="str">
        <f>IFERROR(IF(Table2[[#This Row],[Item Code]]="","",SUMIFS('PO Management'!G:G,'PO Management'!E:E,Table2[[#This Row],[Item Code]],'PO Management'!K:K,"receive from stock")),"")</f>
        <v/>
      </c>
      <c r="K103" s="92" t="str">
        <f>IFERROR(IF(Table2[[#This Row],[Item Code]]="","",SUMIFS('PO Management'!G:G,'PO Management'!E:E,Table2[[#This Row],[Item Code]],'PO Management'!O:O,"received")),"")</f>
        <v/>
      </c>
      <c r="L103" s="92" t="str">
        <f>IFERROR(IF(Table2[[#This Row],[Item Code]]="","",Table2[[#This Row],[Beginning On Hand Stock]]-Table2[[#This Row],[Delivered from stock]]+Table2[[#This Row],[Adding to stock]]),"")</f>
        <v/>
      </c>
    </row>
    <row r="104" spans="2:12" ht="30" customHeight="1" x14ac:dyDescent="0.25">
      <c r="B104" s="89"/>
      <c r="C104" s="89"/>
      <c r="D104" s="89"/>
      <c r="E104" s="90"/>
      <c r="F104" s="89"/>
      <c r="G104" s="89"/>
      <c r="H104" s="89"/>
      <c r="I104" s="89"/>
      <c r="J104" s="92" t="str">
        <f>IFERROR(IF(Table2[[#This Row],[Item Code]]="","",SUMIFS('PO Management'!G:G,'PO Management'!E:E,Table2[[#This Row],[Item Code]],'PO Management'!K:K,"receive from stock")),"")</f>
        <v/>
      </c>
      <c r="K104" s="92" t="str">
        <f>IFERROR(IF(Table2[[#This Row],[Item Code]]="","",SUMIFS('PO Management'!G:G,'PO Management'!E:E,Table2[[#This Row],[Item Code]],'PO Management'!O:O,"received")),"")</f>
        <v/>
      </c>
      <c r="L104" s="92" t="str">
        <f>IFERROR(IF(Table2[[#This Row],[Item Code]]="","",Table2[[#This Row],[Beginning On Hand Stock]]-Table2[[#This Row],[Delivered from stock]]+Table2[[#This Row],[Adding to stock]]),"")</f>
        <v/>
      </c>
    </row>
    <row r="105" spans="2:12" ht="30" customHeight="1" x14ac:dyDescent="0.25">
      <c r="B105" s="89"/>
      <c r="C105" s="89"/>
      <c r="D105" s="89"/>
      <c r="E105" s="90"/>
      <c r="F105" s="89"/>
      <c r="G105" s="89"/>
      <c r="H105" s="89"/>
      <c r="I105" s="89"/>
      <c r="J105" s="92" t="str">
        <f>IFERROR(IF(Table2[[#This Row],[Item Code]]="","",SUMIFS('PO Management'!G:G,'PO Management'!E:E,Table2[[#This Row],[Item Code]],'PO Management'!K:K,"receive from stock")),"")</f>
        <v/>
      </c>
      <c r="K105" s="92" t="str">
        <f>IFERROR(IF(Table2[[#This Row],[Item Code]]="","",SUMIFS('PO Management'!G:G,'PO Management'!E:E,Table2[[#This Row],[Item Code]],'PO Management'!O:O,"received")),"")</f>
        <v/>
      </c>
      <c r="L105" s="92" t="str">
        <f>IFERROR(IF(Table2[[#This Row],[Item Code]]="","",Table2[[#This Row],[Beginning On Hand Stock]]-Table2[[#This Row],[Delivered from stock]]+Table2[[#This Row],[Adding to stock]]),"")</f>
        <v/>
      </c>
    </row>
    <row r="106" spans="2:12" ht="30" customHeight="1" x14ac:dyDescent="0.25">
      <c r="B106" s="89"/>
      <c r="C106" s="89"/>
      <c r="D106" s="89"/>
      <c r="E106" s="90"/>
      <c r="F106" s="89"/>
      <c r="G106" s="89"/>
      <c r="H106" s="89"/>
      <c r="I106" s="89"/>
      <c r="J106" s="92" t="str">
        <f>IFERROR(IF(Table2[[#This Row],[Item Code]]="","",SUMIFS('PO Management'!G:G,'PO Management'!E:E,Table2[[#This Row],[Item Code]],'PO Management'!K:K,"receive from stock")),"")</f>
        <v/>
      </c>
      <c r="K106" s="92" t="str">
        <f>IFERROR(IF(Table2[[#This Row],[Item Code]]="","",SUMIFS('PO Management'!G:G,'PO Management'!E:E,Table2[[#This Row],[Item Code]],'PO Management'!O:O,"received")),"")</f>
        <v/>
      </c>
      <c r="L106" s="92" t="str">
        <f>IFERROR(IF(Table2[[#This Row],[Item Code]]="","",Table2[[#This Row],[Beginning On Hand Stock]]-Table2[[#This Row],[Delivered from stock]]+Table2[[#This Row],[Adding to stock]]),"")</f>
        <v/>
      </c>
    </row>
    <row r="107" spans="2:12" ht="30" customHeight="1" x14ac:dyDescent="0.25">
      <c r="B107" s="89"/>
      <c r="C107" s="89"/>
      <c r="D107" s="89"/>
      <c r="E107" s="90"/>
      <c r="F107" s="89"/>
      <c r="G107" s="89"/>
      <c r="H107" s="89"/>
      <c r="I107" s="89"/>
      <c r="J107" s="92" t="str">
        <f>IFERROR(IF(Table2[[#This Row],[Item Code]]="","",SUMIFS('PO Management'!G:G,'PO Management'!E:E,Table2[[#This Row],[Item Code]],'PO Management'!K:K,"receive from stock")),"")</f>
        <v/>
      </c>
      <c r="K107" s="92" t="str">
        <f>IFERROR(IF(Table2[[#This Row],[Item Code]]="","",SUMIFS('PO Management'!G:G,'PO Management'!E:E,Table2[[#This Row],[Item Code]],'PO Management'!O:O,"received")),"")</f>
        <v/>
      </c>
      <c r="L107" s="92" t="str">
        <f>IFERROR(IF(Table2[[#This Row],[Item Code]]="","",Table2[[#This Row],[Beginning On Hand Stock]]-Table2[[#This Row],[Delivered from stock]]+Table2[[#This Row],[Adding to stock]]),"")</f>
        <v/>
      </c>
    </row>
    <row r="108" spans="2:12" ht="30" customHeight="1" x14ac:dyDescent="0.25">
      <c r="B108" s="89"/>
      <c r="C108" s="89"/>
      <c r="D108" s="89"/>
      <c r="E108" s="90"/>
      <c r="F108" s="89"/>
      <c r="G108" s="89"/>
      <c r="H108" s="89"/>
      <c r="I108" s="89"/>
      <c r="J108" s="92" t="str">
        <f>IFERROR(IF(Table2[[#This Row],[Item Code]]="","",SUMIFS('PO Management'!G:G,'PO Management'!E:E,Table2[[#This Row],[Item Code]],'PO Management'!K:K,"receive from stock")),"")</f>
        <v/>
      </c>
      <c r="K108" s="92" t="str">
        <f>IFERROR(IF(Table2[[#This Row],[Item Code]]="","",SUMIFS('PO Management'!G:G,'PO Management'!E:E,Table2[[#This Row],[Item Code]],'PO Management'!O:O,"received")),"")</f>
        <v/>
      </c>
      <c r="L108" s="92" t="str">
        <f>IFERROR(IF(Table2[[#This Row],[Item Code]]="","",Table2[[#This Row],[Beginning On Hand Stock]]-Table2[[#This Row],[Delivered from stock]]+Table2[[#This Row],[Adding to stock]]),"")</f>
        <v/>
      </c>
    </row>
    <row r="109" spans="2:12" ht="30" customHeight="1" x14ac:dyDescent="0.25">
      <c r="B109" s="89"/>
      <c r="C109" s="89"/>
      <c r="D109" s="89"/>
      <c r="E109" s="90"/>
      <c r="F109" s="89"/>
      <c r="G109" s="89"/>
      <c r="H109" s="89"/>
      <c r="I109" s="89"/>
      <c r="J109" s="92" t="str">
        <f>IFERROR(IF(Table2[[#This Row],[Item Code]]="","",SUMIFS('PO Management'!G:G,'PO Management'!E:E,Table2[[#This Row],[Item Code]],'PO Management'!K:K,"receive from stock")),"")</f>
        <v/>
      </c>
      <c r="K109" s="92" t="str">
        <f>IFERROR(IF(Table2[[#This Row],[Item Code]]="","",SUMIFS('PO Management'!G:G,'PO Management'!E:E,Table2[[#This Row],[Item Code]],'PO Management'!O:O,"received")),"")</f>
        <v/>
      </c>
      <c r="L109" s="92" t="str">
        <f>IFERROR(IF(Table2[[#This Row],[Item Code]]="","",Table2[[#This Row],[Beginning On Hand Stock]]-Table2[[#This Row],[Delivered from stock]]+Table2[[#This Row],[Adding to stock]]),"")</f>
        <v/>
      </c>
    </row>
    <row r="110" spans="2:12" ht="30" customHeight="1" x14ac:dyDescent="0.25">
      <c r="B110" s="89"/>
      <c r="C110" s="89"/>
      <c r="D110" s="89"/>
      <c r="E110" s="90"/>
      <c r="F110" s="89"/>
      <c r="G110" s="89"/>
      <c r="H110" s="89"/>
      <c r="I110" s="89"/>
      <c r="J110" s="92" t="str">
        <f>IFERROR(IF(Table2[[#This Row],[Item Code]]="","",SUMIFS('PO Management'!G:G,'PO Management'!E:E,Table2[[#This Row],[Item Code]],'PO Management'!K:K,"receive from stock")),"")</f>
        <v/>
      </c>
      <c r="K110" s="92" t="str">
        <f>IFERROR(IF(Table2[[#This Row],[Item Code]]="","",SUMIFS('PO Management'!G:G,'PO Management'!E:E,Table2[[#This Row],[Item Code]],'PO Management'!O:O,"received")),"")</f>
        <v/>
      </c>
      <c r="L110" s="92" t="str">
        <f>IFERROR(IF(Table2[[#This Row],[Item Code]]="","",Table2[[#This Row],[Beginning On Hand Stock]]-Table2[[#This Row],[Delivered from stock]]+Table2[[#This Row],[Adding to stock]]),"")</f>
        <v/>
      </c>
    </row>
    <row r="111" spans="2:12" ht="30" customHeight="1" x14ac:dyDescent="0.25">
      <c r="B111" s="89"/>
      <c r="C111" s="89"/>
      <c r="D111" s="89"/>
      <c r="E111" s="90"/>
      <c r="F111" s="89"/>
      <c r="G111" s="89"/>
      <c r="H111" s="89"/>
      <c r="I111" s="89"/>
      <c r="J111" s="92" t="str">
        <f>IFERROR(IF(Table2[[#This Row],[Item Code]]="","",SUMIFS('PO Management'!G:G,'PO Management'!E:E,Table2[[#This Row],[Item Code]],'PO Management'!K:K,"receive from stock")),"")</f>
        <v/>
      </c>
      <c r="K111" s="92" t="str">
        <f>IFERROR(IF(Table2[[#This Row],[Item Code]]="","",SUMIFS('PO Management'!G:G,'PO Management'!E:E,Table2[[#This Row],[Item Code]],'PO Management'!O:O,"received")),"")</f>
        <v/>
      </c>
      <c r="L111" s="92" t="str">
        <f>IFERROR(IF(Table2[[#This Row],[Item Code]]="","",Table2[[#This Row],[Beginning On Hand Stock]]-Table2[[#This Row],[Delivered from stock]]+Table2[[#This Row],[Adding to stock]]),"")</f>
        <v/>
      </c>
    </row>
    <row r="112" spans="2:12" ht="30" customHeight="1" x14ac:dyDescent="0.25">
      <c r="B112" s="89"/>
      <c r="C112" s="89"/>
      <c r="D112" s="89"/>
      <c r="E112" s="90"/>
      <c r="F112" s="89"/>
      <c r="G112" s="89"/>
      <c r="H112" s="89"/>
      <c r="I112" s="89"/>
      <c r="J112" s="92" t="str">
        <f>IFERROR(IF(Table2[[#This Row],[Item Code]]="","",SUMIFS('PO Management'!G:G,'PO Management'!E:E,Table2[[#This Row],[Item Code]],'PO Management'!K:K,"receive from stock")),"")</f>
        <v/>
      </c>
      <c r="K112" s="92" t="str">
        <f>IFERROR(IF(Table2[[#This Row],[Item Code]]="","",SUMIFS('PO Management'!G:G,'PO Management'!E:E,Table2[[#This Row],[Item Code]],'PO Management'!O:O,"received")),"")</f>
        <v/>
      </c>
      <c r="L112" s="92" t="str">
        <f>IFERROR(IF(Table2[[#This Row],[Item Code]]="","",Table2[[#This Row],[Beginning On Hand Stock]]-Table2[[#This Row],[Delivered from stock]]+Table2[[#This Row],[Adding to stock]]),"")</f>
        <v/>
      </c>
    </row>
    <row r="113" spans="2:12" ht="30" customHeight="1" x14ac:dyDescent="0.25">
      <c r="B113" s="89"/>
      <c r="C113" s="89"/>
      <c r="D113" s="89"/>
      <c r="E113" s="90"/>
      <c r="F113" s="89"/>
      <c r="G113" s="89"/>
      <c r="H113" s="89"/>
      <c r="I113" s="89"/>
      <c r="J113" s="92" t="str">
        <f>IFERROR(IF(Table2[[#This Row],[Item Code]]="","",SUMIFS('PO Management'!G:G,'PO Management'!E:E,Table2[[#This Row],[Item Code]],'PO Management'!K:K,"receive from stock")),"")</f>
        <v/>
      </c>
      <c r="K113" s="92" t="str">
        <f>IFERROR(IF(Table2[[#This Row],[Item Code]]="","",SUMIFS('PO Management'!G:G,'PO Management'!E:E,Table2[[#This Row],[Item Code]],'PO Management'!O:O,"received")),"")</f>
        <v/>
      </c>
      <c r="L113" s="92" t="str">
        <f>IFERROR(IF(Table2[[#This Row],[Item Code]]="","",Table2[[#This Row],[Beginning On Hand Stock]]-Table2[[#This Row],[Delivered from stock]]+Table2[[#This Row],[Adding to stock]]),"")</f>
        <v/>
      </c>
    </row>
    <row r="114" spans="2:12" ht="30" customHeight="1" x14ac:dyDescent="0.25">
      <c r="B114" s="89"/>
      <c r="C114" s="89"/>
      <c r="D114" s="89"/>
      <c r="E114" s="90"/>
      <c r="F114" s="89"/>
      <c r="G114" s="89"/>
      <c r="H114" s="89"/>
      <c r="I114" s="89"/>
      <c r="J114" s="92" t="str">
        <f>IFERROR(IF(Table2[[#This Row],[Item Code]]="","",SUMIFS('PO Management'!G:G,'PO Management'!E:E,Table2[[#This Row],[Item Code]],'PO Management'!K:K,"receive from stock")),"")</f>
        <v/>
      </c>
      <c r="K114" s="92" t="str">
        <f>IFERROR(IF(Table2[[#This Row],[Item Code]]="","",SUMIFS('PO Management'!G:G,'PO Management'!E:E,Table2[[#This Row],[Item Code]],'PO Management'!O:O,"received")),"")</f>
        <v/>
      </c>
      <c r="L114" s="92" t="str">
        <f>IFERROR(IF(Table2[[#This Row],[Item Code]]="","",Table2[[#This Row],[Beginning On Hand Stock]]-Table2[[#This Row],[Delivered from stock]]+Table2[[#This Row],[Adding to stock]]),"")</f>
        <v/>
      </c>
    </row>
    <row r="115" spans="2:12" ht="30" customHeight="1" x14ac:dyDescent="0.25">
      <c r="B115" s="89"/>
      <c r="C115" s="89"/>
      <c r="D115" s="89"/>
      <c r="E115" s="90"/>
      <c r="F115" s="89"/>
      <c r="G115" s="89"/>
      <c r="H115" s="89"/>
      <c r="I115" s="89"/>
      <c r="J115" s="92" t="str">
        <f>IFERROR(IF(Table2[[#This Row],[Item Code]]="","",SUMIFS('PO Management'!G:G,'PO Management'!E:E,Table2[[#This Row],[Item Code]],'PO Management'!K:K,"receive from stock")),"")</f>
        <v/>
      </c>
      <c r="K115" s="92" t="str">
        <f>IFERROR(IF(Table2[[#This Row],[Item Code]]="","",SUMIFS('PO Management'!G:G,'PO Management'!E:E,Table2[[#This Row],[Item Code]],'PO Management'!O:O,"received")),"")</f>
        <v/>
      </c>
      <c r="L115" s="92" t="str">
        <f>IFERROR(IF(Table2[[#This Row],[Item Code]]="","",Table2[[#This Row],[Beginning On Hand Stock]]-Table2[[#This Row],[Delivered from stock]]+Table2[[#This Row],[Adding to stock]]),"")</f>
        <v/>
      </c>
    </row>
    <row r="116" spans="2:12" ht="30" customHeight="1" x14ac:dyDescent="0.25">
      <c r="B116" s="89"/>
      <c r="C116" s="89"/>
      <c r="D116" s="89"/>
      <c r="E116" s="90"/>
      <c r="F116" s="89"/>
      <c r="G116" s="89"/>
      <c r="H116" s="89"/>
      <c r="I116" s="89"/>
      <c r="J116" s="92" t="str">
        <f>IFERROR(IF(Table2[[#This Row],[Item Code]]="","",SUMIFS('PO Management'!G:G,'PO Management'!E:E,Table2[[#This Row],[Item Code]],'PO Management'!K:K,"receive from stock")),"")</f>
        <v/>
      </c>
      <c r="K116" s="92" t="str">
        <f>IFERROR(IF(Table2[[#This Row],[Item Code]]="","",SUMIFS('PO Management'!G:G,'PO Management'!E:E,Table2[[#This Row],[Item Code]],'PO Management'!O:O,"received")),"")</f>
        <v/>
      </c>
      <c r="L116" s="92" t="str">
        <f>IFERROR(IF(Table2[[#This Row],[Item Code]]="","",Table2[[#This Row],[Beginning On Hand Stock]]-Table2[[#This Row],[Delivered from stock]]+Table2[[#This Row],[Adding to stock]]),"")</f>
        <v/>
      </c>
    </row>
    <row r="117" spans="2:12" ht="30" customHeight="1" x14ac:dyDescent="0.25">
      <c r="B117" s="89"/>
      <c r="C117" s="89"/>
      <c r="D117" s="89"/>
      <c r="E117" s="90"/>
      <c r="F117" s="89"/>
      <c r="G117" s="89"/>
      <c r="H117" s="89"/>
      <c r="I117" s="89"/>
      <c r="J117" s="92" t="str">
        <f>IFERROR(IF(Table2[[#This Row],[Item Code]]="","",SUMIFS('PO Management'!G:G,'PO Management'!E:E,Table2[[#This Row],[Item Code]],'PO Management'!K:K,"receive from stock")),"")</f>
        <v/>
      </c>
      <c r="K117" s="92" t="str">
        <f>IFERROR(IF(Table2[[#This Row],[Item Code]]="","",SUMIFS('PO Management'!G:G,'PO Management'!E:E,Table2[[#This Row],[Item Code]],'PO Management'!O:O,"received")),"")</f>
        <v/>
      </c>
      <c r="L117" s="92" t="str">
        <f>IFERROR(IF(Table2[[#This Row],[Item Code]]="","",Table2[[#This Row],[Beginning On Hand Stock]]-Table2[[#This Row],[Delivered from stock]]+Table2[[#This Row],[Adding to stock]]),"")</f>
        <v/>
      </c>
    </row>
    <row r="118" spans="2:12" ht="30" customHeight="1" x14ac:dyDescent="0.25">
      <c r="B118" s="89"/>
      <c r="C118" s="89"/>
      <c r="D118" s="89"/>
      <c r="E118" s="90"/>
      <c r="F118" s="89"/>
      <c r="G118" s="89"/>
      <c r="H118" s="89"/>
      <c r="I118" s="89"/>
      <c r="J118" s="92" t="str">
        <f>IFERROR(IF(Table2[[#This Row],[Item Code]]="","",SUMIFS('PO Management'!G:G,'PO Management'!E:E,Table2[[#This Row],[Item Code]],'PO Management'!K:K,"receive from stock")),"")</f>
        <v/>
      </c>
      <c r="K118" s="92" t="str">
        <f>IFERROR(IF(Table2[[#This Row],[Item Code]]="","",SUMIFS('PO Management'!G:G,'PO Management'!E:E,Table2[[#This Row],[Item Code]],'PO Management'!O:O,"received")),"")</f>
        <v/>
      </c>
      <c r="L118" s="92" t="str">
        <f>IFERROR(IF(Table2[[#This Row],[Item Code]]="","",Table2[[#This Row],[Beginning On Hand Stock]]-Table2[[#This Row],[Delivered from stock]]+Table2[[#This Row],[Adding to stock]]),"")</f>
        <v/>
      </c>
    </row>
    <row r="119" spans="2:12" ht="30" customHeight="1" x14ac:dyDescent="0.25">
      <c r="B119" s="89"/>
      <c r="C119" s="89"/>
      <c r="D119" s="89"/>
      <c r="E119" s="90"/>
      <c r="F119" s="89"/>
      <c r="G119" s="89"/>
      <c r="H119" s="89"/>
      <c r="I119" s="89"/>
      <c r="J119" s="92" t="str">
        <f>IFERROR(IF(Table2[[#This Row],[Item Code]]="","",SUMIFS('PO Management'!G:G,'PO Management'!E:E,Table2[[#This Row],[Item Code]],'PO Management'!K:K,"receive from stock")),"")</f>
        <v/>
      </c>
      <c r="K119" s="92" t="str">
        <f>IFERROR(IF(Table2[[#This Row],[Item Code]]="","",SUMIFS('PO Management'!G:G,'PO Management'!E:E,Table2[[#This Row],[Item Code]],'PO Management'!O:O,"received")),"")</f>
        <v/>
      </c>
      <c r="L119" s="92" t="str">
        <f>IFERROR(IF(Table2[[#This Row],[Item Code]]="","",Table2[[#This Row],[Beginning On Hand Stock]]-Table2[[#This Row],[Delivered from stock]]+Table2[[#This Row],[Adding to stock]]),"")</f>
        <v/>
      </c>
    </row>
    <row r="120" spans="2:12" ht="30" customHeight="1" x14ac:dyDescent="0.25">
      <c r="B120" s="89"/>
      <c r="C120" s="89"/>
      <c r="D120" s="89"/>
      <c r="E120" s="90"/>
      <c r="F120" s="89"/>
      <c r="G120" s="89"/>
      <c r="H120" s="89"/>
      <c r="I120" s="89"/>
      <c r="J120" s="92" t="str">
        <f>IFERROR(IF(Table2[[#This Row],[Item Code]]="","",SUMIFS('PO Management'!G:G,'PO Management'!E:E,Table2[[#This Row],[Item Code]],'PO Management'!K:K,"receive from stock")),"")</f>
        <v/>
      </c>
      <c r="K120" s="92" t="str">
        <f>IFERROR(IF(Table2[[#This Row],[Item Code]]="","",SUMIFS('PO Management'!G:G,'PO Management'!E:E,Table2[[#This Row],[Item Code]],'PO Management'!O:O,"received")),"")</f>
        <v/>
      </c>
      <c r="L120" s="92" t="str">
        <f>IFERROR(IF(Table2[[#This Row],[Item Code]]="","",Table2[[#This Row],[Beginning On Hand Stock]]-Table2[[#This Row],[Delivered from stock]]+Table2[[#This Row],[Adding to stock]]),"")</f>
        <v/>
      </c>
    </row>
    <row r="121" spans="2:12" ht="30" customHeight="1" x14ac:dyDescent="0.25">
      <c r="B121" s="89"/>
      <c r="C121" s="89"/>
      <c r="D121" s="89"/>
      <c r="E121" s="90"/>
      <c r="F121" s="89"/>
      <c r="G121" s="89"/>
      <c r="H121" s="89"/>
      <c r="I121" s="89"/>
      <c r="J121" s="92" t="str">
        <f>IFERROR(IF(Table2[[#This Row],[Item Code]]="","",SUMIFS('PO Management'!G:G,'PO Management'!E:E,Table2[[#This Row],[Item Code]],'PO Management'!K:K,"receive from stock")),"")</f>
        <v/>
      </c>
      <c r="K121" s="92" t="str">
        <f>IFERROR(IF(Table2[[#This Row],[Item Code]]="","",SUMIFS('PO Management'!G:G,'PO Management'!E:E,Table2[[#This Row],[Item Code]],'PO Management'!O:O,"received")),"")</f>
        <v/>
      </c>
      <c r="L121" s="92" t="str">
        <f>IFERROR(IF(Table2[[#This Row],[Item Code]]="","",Table2[[#This Row],[Beginning On Hand Stock]]-Table2[[#This Row],[Delivered from stock]]+Table2[[#This Row],[Adding to stock]]),"")</f>
        <v/>
      </c>
    </row>
    <row r="122" spans="2:12" ht="30" customHeight="1" x14ac:dyDescent="0.25">
      <c r="B122" s="89"/>
      <c r="C122" s="89"/>
      <c r="D122" s="89"/>
      <c r="E122" s="90"/>
      <c r="F122" s="89"/>
      <c r="G122" s="89"/>
      <c r="H122" s="89"/>
      <c r="I122" s="89"/>
      <c r="J122" s="92" t="str">
        <f>IFERROR(IF(Table2[[#This Row],[Item Code]]="","",SUMIFS('PO Management'!G:G,'PO Management'!E:E,Table2[[#This Row],[Item Code]],'PO Management'!K:K,"receive from stock")),"")</f>
        <v/>
      </c>
      <c r="K122" s="92" t="str">
        <f>IFERROR(IF(Table2[[#This Row],[Item Code]]="","",SUMIFS('PO Management'!G:G,'PO Management'!E:E,Table2[[#This Row],[Item Code]],'PO Management'!O:O,"received")),"")</f>
        <v/>
      </c>
      <c r="L122" s="92" t="str">
        <f>IFERROR(IF(Table2[[#This Row],[Item Code]]="","",Table2[[#This Row],[Beginning On Hand Stock]]-Table2[[#This Row],[Delivered from stock]]+Table2[[#This Row],[Adding to stock]]),"")</f>
        <v/>
      </c>
    </row>
    <row r="123" spans="2:12" ht="30" customHeight="1" x14ac:dyDescent="0.25">
      <c r="B123" s="89"/>
      <c r="C123" s="89"/>
      <c r="D123" s="89"/>
      <c r="E123" s="90"/>
      <c r="F123" s="89"/>
      <c r="G123" s="89"/>
      <c r="H123" s="89"/>
      <c r="I123" s="89"/>
      <c r="J123" s="92" t="str">
        <f>IFERROR(IF(Table2[[#This Row],[Item Code]]="","",SUMIFS('PO Management'!G:G,'PO Management'!E:E,Table2[[#This Row],[Item Code]],'PO Management'!K:K,"receive from stock")),"")</f>
        <v/>
      </c>
      <c r="K123" s="92" t="str">
        <f>IFERROR(IF(Table2[[#This Row],[Item Code]]="","",SUMIFS('PO Management'!G:G,'PO Management'!E:E,Table2[[#This Row],[Item Code]],'PO Management'!O:O,"received")),"")</f>
        <v/>
      </c>
      <c r="L123" s="92" t="str">
        <f>IFERROR(IF(Table2[[#This Row],[Item Code]]="","",Table2[[#This Row],[Beginning On Hand Stock]]-Table2[[#This Row],[Delivered from stock]]+Table2[[#This Row],[Adding to stock]]),"")</f>
        <v/>
      </c>
    </row>
    <row r="124" spans="2:12" ht="30" customHeight="1" x14ac:dyDescent="0.25">
      <c r="B124" s="89"/>
      <c r="C124" s="89"/>
      <c r="D124" s="89"/>
      <c r="E124" s="90"/>
      <c r="F124" s="89"/>
      <c r="G124" s="89"/>
      <c r="H124" s="89"/>
      <c r="I124" s="89"/>
      <c r="J124" s="92" t="str">
        <f>IFERROR(IF(Table2[[#This Row],[Item Code]]="","",SUMIFS('PO Management'!G:G,'PO Management'!E:E,Table2[[#This Row],[Item Code]],'PO Management'!K:K,"receive from stock")),"")</f>
        <v/>
      </c>
      <c r="K124" s="92" t="str">
        <f>IFERROR(IF(Table2[[#This Row],[Item Code]]="","",SUMIFS('PO Management'!G:G,'PO Management'!E:E,Table2[[#This Row],[Item Code]],'PO Management'!O:O,"received")),"")</f>
        <v/>
      </c>
      <c r="L124" s="92" t="str">
        <f>IFERROR(IF(Table2[[#This Row],[Item Code]]="","",Table2[[#This Row],[Beginning On Hand Stock]]-Table2[[#This Row],[Delivered from stock]]+Table2[[#This Row],[Adding to stock]]),"")</f>
        <v/>
      </c>
    </row>
    <row r="125" spans="2:12" ht="30" customHeight="1" x14ac:dyDescent="0.25">
      <c r="B125" s="89"/>
      <c r="C125" s="89"/>
      <c r="D125" s="89"/>
      <c r="E125" s="90"/>
      <c r="F125" s="89"/>
      <c r="G125" s="89"/>
      <c r="H125" s="89"/>
      <c r="I125" s="89"/>
      <c r="J125" s="92" t="str">
        <f>IFERROR(IF(Table2[[#This Row],[Item Code]]="","",SUMIFS('PO Management'!G:G,'PO Management'!E:E,Table2[[#This Row],[Item Code]],'PO Management'!K:K,"receive from stock")),"")</f>
        <v/>
      </c>
      <c r="K125" s="92" t="str">
        <f>IFERROR(IF(Table2[[#This Row],[Item Code]]="","",SUMIFS('PO Management'!G:G,'PO Management'!E:E,Table2[[#This Row],[Item Code]],'PO Management'!O:O,"received")),"")</f>
        <v/>
      </c>
      <c r="L125" s="92" t="str">
        <f>IFERROR(IF(Table2[[#This Row],[Item Code]]="","",Table2[[#This Row],[Beginning On Hand Stock]]-Table2[[#This Row],[Delivered from stock]]+Table2[[#This Row],[Adding to stock]]),"")</f>
        <v/>
      </c>
    </row>
    <row r="126" spans="2:12" ht="30" customHeight="1" x14ac:dyDescent="0.25">
      <c r="B126" s="89"/>
      <c r="C126" s="89"/>
      <c r="D126" s="89"/>
      <c r="E126" s="90"/>
      <c r="F126" s="89"/>
      <c r="G126" s="89"/>
      <c r="H126" s="89"/>
      <c r="I126" s="89"/>
      <c r="J126" s="92" t="str">
        <f>IFERROR(IF(Table2[[#This Row],[Item Code]]="","",SUMIFS('PO Management'!G:G,'PO Management'!E:E,Table2[[#This Row],[Item Code]],'PO Management'!K:K,"receive from stock")),"")</f>
        <v/>
      </c>
      <c r="K126" s="92" t="str">
        <f>IFERROR(IF(Table2[[#This Row],[Item Code]]="","",SUMIFS('PO Management'!G:G,'PO Management'!E:E,Table2[[#This Row],[Item Code]],'PO Management'!O:O,"received")),"")</f>
        <v/>
      </c>
      <c r="L126" s="92" t="str">
        <f>IFERROR(IF(Table2[[#This Row],[Item Code]]="","",Table2[[#This Row],[Beginning On Hand Stock]]-Table2[[#This Row],[Delivered from stock]]+Table2[[#This Row],[Adding to stock]]),"")</f>
        <v/>
      </c>
    </row>
    <row r="127" spans="2:12" ht="30" customHeight="1" x14ac:dyDescent="0.25">
      <c r="B127" s="89"/>
      <c r="C127" s="89"/>
      <c r="D127" s="89"/>
      <c r="E127" s="90"/>
      <c r="F127" s="89"/>
      <c r="G127" s="89"/>
      <c r="H127" s="89"/>
      <c r="I127" s="89"/>
      <c r="J127" s="92" t="str">
        <f>IFERROR(IF(Table2[[#This Row],[Item Code]]="","",SUMIFS('PO Management'!G:G,'PO Management'!E:E,Table2[[#This Row],[Item Code]],'PO Management'!K:K,"receive from stock")),"")</f>
        <v/>
      </c>
      <c r="K127" s="92" t="str">
        <f>IFERROR(IF(Table2[[#This Row],[Item Code]]="","",SUMIFS('PO Management'!G:G,'PO Management'!E:E,Table2[[#This Row],[Item Code]],'PO Management'!O:O,"received")),"")</f>
        <v/>
      </c>
      <c r="L127" s="92" t="str">
        <f>IFERROR(IF(Table2[[#This Row],[Item Code]]="","",Table2[[#This Row],[Beginning On Hand Stock]]-Table2[[#This Row],[Delivered from stock]]+Table2[[#This Row],[Adding to stock]]),"")</f>
        <v/>
      </c>
    </row>
    <row r="128" spans="2:12" ht="30" customHeight="1" x14ac:dyDescent="0.25">
      <c r="B128" s="89"/>
      <c r="C128" s="89"/>
      <c r="D128" s="89"/>
      <c r="E128" s="90"/>
      <c r="F128" s="89"/>
      <c r="G128" s="89"/>
      <c r="H128" s="89"/>
      <c r="I128" s="89"/>
      <c r="J128" s="92" t="str">
        <f>IFERROR(IF(Table2[[#This Row],[Item Code]]="","",SUMIFS('PO Management'!G:G,'PO Management'!E:E,Table2[[#This Row],[Item Code]],'PO Management'!K:K,"receive from stock")),"")</f>
        <v/>
      </c>
      <c r="K128" s="92" t="str">
        <f>IFERROR(IF(Table2[[#This Row],[Item Code]]="","",SUMIFS('PO Management'!G:G,'PO Management'!E:E,Table2[[#This Row],[Item Code]],'PO Management'!O:O,"received")),"")</f>
        <v/>
      </c>
      <c r="L128" s="92" t="str">
        <f>IFERROR(IF(Table2[[#This Row],[Item Code]]="","",Table2[[#This Row],[Beginning On Hand Stock]]-Table2[[#This Row],[Delivered from stock]]+Table2[[#This Row],[Adding to stock]]),"")</f>
        <v/>
      </c>
    </row>
    <row r="129" spans="2:12" ht="30" customHeight="1" x14ac:dyDescent="0.25">
      <c r="B129" s="89"/>
      <c r="C129" s="89"/>
      <c r="D129" s="89"/>
      <c r="E129" s="90"/>
      <c r="F129" s="89"/>
      <c r="G129" s="89"/>
      <c r="H129" s="89"/>
      <c r="I129" s="89"/>
      <c r="J129" s="92" t="str">
        <f>IFERROR(IF(Table2[[#This Row],[Item Code]]="","",SUMIFS('PO Management'!G:G,'PO Management'!E:E,Table2[[#This Row],[Item Code]],'PO Management'!K:K,"receive from stock")),"")</f>
        <v/>
      </c>
      <c r="K129" s="92" t="str">
        <f>IFERROR(IF(Table2[[#This Row],[Item Code]]="","",SUMIFS('PO Management'!G:G,'PO Management'!E:E,Table2[[#This Row],[Item Code]],'PO Management'!O:O,"received")),"")</f>
        <v/>
      </c>
      <c r="L129" s="92" t="str">
        <f>IFERROR(IF(Table2[[#This Row],[Item Code]]="","",Table2[[#This Row],[Beginning On Hand Stock]]-Table2[[#This Row],[Delivered from stock]]+Table2[[#This Row],[Adding to stock]]),"")</f>
        <v/>
      </c>
    </row>
    <row r="130" spans="2:12" ht="30" customHeight="1" x14ac:dyDescent="0.25">
      <c r="B130" s="89"/>
      <c r="C130" s="89"/>
      <c r="D130" s="89"/>
      <c r="E130" s="90"/>
      <c r="F130" s="89"/>
      <c r="G130" s="89"/>
      <c r="H130" s="89"/>
      <c r="I130" s="89"/>
      <c r="J130" s="92" t="str">
        <f>IFERROR(IF(Table2[[#This Row],[Item Code]]="","",SUMIFS('PO Management'!G:G,'PO Management'!E:E,Table2[[#This Row],[Item Code]],'PO Management'!K:K,"receive from stock")),"")</f>
        <v/>
      </c>
      <c r="K130" s="92" t="str">
        <f>IFERROR(IF(Table2[[#This Row],[Item Code]]="","",SUMIFS('PO Management'!G:G,'PO Management'!E:E,Table2[[#This Row],[Item Code]],'PO Management'!O:O,"received")),"")</f>
        <v/>
      </c>
      <c r="L130" s="92" t="str">
        <f>IFERROR(IF(Table2[[#This Row],[Item Code]]="","",Table2[[#This Row],[Beginning On Hand Stock]]-Table2[[#This Row],[Delivered from stock]]+Table2[[#This Row],[Adding to stock]]),"")</f>
        <v/>
      </c>
    </row>
    <row r="131" spans="2:12" ht="30" customHeight="1" x14ac:dyDescent="0.25">
      <c r="B131" s="89"/>
      <c r="C131" s="89"/>
      <c r="D131" s="89"/>
      <c r="E131" s="90"/>
      <c r="F131" s="89"/>
      <c r="G131" s="89"/>
      <c r="H131" s="89"/>
      <c r="I131" s="89"/>
      <c r="J131" s="92" t="str">
        <f>IFERROR(IF(Table2[[#This Row],[Item Code]]="","",SUMIFS('PO Management'!G:G,'PO Management'!E:E,Table2[[#This Row],[Item Code]],'PO Management'!K:K,"receive from stock")),"")</f>
        <v/>
      </c>
      <c r="K131" s="92" t="str">
        <f>IFERROR(IF(Table2[[#This Row],[Item Code]]="","",SUMIFS('PO Management'!G:G,'PO Management'!E:E,Table2[[#This Row],[Item Code]],'PO Management'!O:O,"received")),"")</f>
        <v/>
      </c>
      <c r="L131" s="92" t="str">
        <f>IFERROR(IF(Table2[[#This Row],[Item Code]]="","",Table2[[#This Row],[Beginning On Hand Stock]]-Table2[[#This Row],[Delivered from stock]]+Table2[[#This Row],[Adding to stock]]),"")</f>
        <v/>
      </c>
    </row>
    <row r="132" spans="2:12" ht="30" customHeight="1" x14ac:dyDescent="0.25">
      <c r="B132" s="89"/>
      <c r="C132" s="89"/>
      <c r="D132" s="89"/>
      <c r="E132" s="90"/>
      <c r="F132" s="89"/>
      <c r="G132" s="89"/>
      <c r="H132" s="89"/>
      <c r="I132" s="89"/>
      <c r="J132" s="92" t="str">
        <f>IFERROR(IF(Table2[[#This Row],[Item Code]]="","",SUMIFS('PO Management'!G:G,'PO Management'!E:E,Table2[[#This Row],[Item Code]],'PO Management'!K:K,"receive from stock")),"")</f>
        <v/>
      </c>
      <c r="K132" s="92" t="str">
        <f>IFERROR(IF(Table2[[#This Row],[Item Code]]="","",SUMIFS('PO Management'!G:G,'PO Management'!E:E,Table2[[#This Row],[Item Code]],'PO Management'!O:O,"received")),"")</f>
        <v/>
      </c>
      <c r="L132" s="92" t="str">
        <f>IFERROR(IF(Table2[[#This Row],[Item Code]]="","",Table2[[#This Row],[Beginning On Hand Stock]]-Table2[[#This Row],[Delivered from stock]]+Table2[[#This Row],[Adding to stock]]),"")</f>
        <v/>
      </c>
    </row>
    <row r="133" spans="2:12" ht="30" customHeight="1" x14ac:dyDescent="0.25">
      <c r="B133" s="89"/>
      <c r="C133" s="89"/>
      <c r="D133" s="89"/>
      <c r="E133" s="90"/>
      <c r="F133" s="89"/>
      <c r="G133" s="89"/>
      <c r="H133" s="89"/>
      <c r="I133" s="89"/>
      <c r="J133" s="92" t="str">
        <f>IFERROR(IF(Table2[[#This Row],[Item Code]]="","",SUMIFS('PO Management'!G:G,'PO Management'!E:E,Table2[[#This Row],[Item Code]],'PO Management'!K:K,"receive from stock")),"")</f>
        <v/>
      </c>
      <c r="K133" s="92" t="str">
        <f>IFERROR(IF(Table2[[#This Row],[Item Code]]="","",SUMIFS('PO Management'!G:G,'PO Management'!E:E,Table2[[#This Row],[Item Code]],'PO Management'!O:O,"received")),"")</f>
        <v/>
      </c>
      <c r="L133" s="92" t="str">
        <f>IFERROR(IF(Table2[[#This Row],[Item Code]]="","",Table2[[#This Row],[Beginning On Hand Stock]]-Table2[[#This Row],[Delivered from stock]]+Table2[[#This Row],[Adding to stock]]),"")</f>
        <v/>
      </c>
    </row>
    <row r="134" spans="2:12" ht="30" customHeight="1" x14ac:dyDescent="0.25">
      <c r="B134" s="89"/>
      <c r="C134" s="89"/>
      <c r="D134" s="89"/>
      <c r="E134" s="90"/>
      <c r="F134" s="89"/>
      <c r="G134" s="89"/>
      <c r="H134" s="89"/>
      <c r="I134" s="89"/>
      <c r="J134" s="92" t="str">
        <f>IFERROR(IF(Table2[[#This Row],[Item Code]]="","",SUMIFS('PO Management'!G:G,'PO Management'!E:E,Table2[[#This Row],[Item Code]],'PO Management'!K:K,"receive from stock")),"")</f>
        <v/>
      </c>
      <c r="K134" s="92" t="str">
        <f>IFERROR(IF(Table2[[#This Row],[Item Code]]="","",SUMIFS('PO Management'!G:G,'PO Management'!E:E,Table2[[#This Row],[Item Code]],'PO Management'!O:O,"received")),"")</f>
        <v/>
      </c>
      <c r="L134" s="92" t="str">
        <f>IFERROR(IF(Table2[[#This Row],[Item Code]]="","",Table2[[#This Row],[Beginning On Hand Stock]]-Table2[[#This Row],[Delivered from stock]]+Table2[[#This Row],[Adding to stock]]),"")</f>
        <v/>
      </c>
    </row>
    <row r="135" spans="2:12" ht="30" customHeight="1" x14ac:dyDescent="0.25">
      <c r="B135" s="89"/>
      <c r="C135" s="89"/>
      <c r="D135" s="89"/>
      <c r="E135" s="90"/>
      <c r="F135" s="89"/>
      <c r="G135" s="89"/>
      <c r="H135" s="89"/>
      <c r="I135" s="89"/>
      <c r="J135" s="92" t="str">
        <f>IFERROR(IF(Table2[[#This Row],[Item Code]]="","",SUMIFS('PO Management'!G:G,'PO Management'!E:E,Table2[[#This Row],[Item Code]],'PO Management'!K:K,"receive from stock")),"")</f>
        <v/>
      </c>
      <c r="K135" s="92" t="str">
        <f>IFERROR(IF(Table2[[#This Row],[Item Code]]="","",SUMIFS('PO Management'!G:G,'PO Management'!E:E,Table2[[#This Row],[Item Code]],'PO Management'!O:O,"received")),"")</f>
        <v/>
      </c>
      <c r="L135" s="92" t="str">
        <f>IFERROR(IF(Table2[[#This Row],[Item Code]]="","",Table2[[#This Row],[Beginning On Hand Stock]]-Table2[[#This Row],[Delivered from stock]]+Table2[[#This Row],[Adding to stock]]),"")</f>
        <v/>
      </c>
    </row>
    <row r="136" spans="2:12" ht="30" customHeight="1" x14ac:dyDescent="0.25">
      <c r="B136" s="89"/>
      <c r="C136" s="89"/>
      <c r="D136" s="89"/>
      <c r="E136" s="90"/>
      <c r="F136" s="89"/>
      <c r="G136" s="89"/>
      <c r="H136" s="89"/>
      <c r="I136" s="89"/>
      <c r="J136" s="92" t="str">
        <f>IFERROR(IF(Table2[[#This Row],[Item Code]]="","",SUMIFS('PO Management'!G:G,'PO Management'!E:E,Table2[[#This Row],[Item Code]],'PO Management'!K:K,"receive from stock")),"")</f>
        <v/>
      </c>
      <c r="K136" s="92" t="str">
        <f>IFERROR(IF(Table2[[#This Row],[Item Code]]="","",SUMIFS('PO Management'!G:G,'PO Management'!E:E,Table2[[#This Row],[Item Code]],'PO Management'!O:O,"received")),"")</f>
        <v/>
      </c>
      <c r="L136" s="92" t="str">
        <f>IFERROR(IF(Table2[[#This Row],[Item Code]]="","",Table2[[#This Row],[Beginning On Hand Stock]]-Table2[[#This Row],[Delivered from stock]]+Table2[[#This Row],[Adding to stock]]),"")</f>
        <v/>
      </c>
    </row>
    <row r="137" spans="2:12" ht="30" customHeight="1" x14ac:dyDescent="0.25">
      <c r="B137" s="89"/>
      <c r="C137" s="89"/>
      <c r="D137" s="89"/>
      <c r="E137" s="90"/>
      <c r="F137" s="89"/>
      <c r="G137" s="89"/>
      <c r="H137" s="89"/>
      <c r="I137" s="89"/>
      <c r="J137" s="92" t="str">
        <f>IFERROR(IF(Table2[[#This Row],[Item Code]]="","",SUMIFS('PO Management'!G:G,'PO Management'!E:E,Table2[[#This Row],[Item Code]],'PO Management'!K:K,"receive from stock")),"")</f>
        <v/>
      </c>
      <c r="K137" s="92" t="str">
        <f>IFERROR(IF(Table2[[#This Row],[Item Code]]="","",SUMIFS('PO Management'!G:G,'PO Management'!E:E,Table2[[#This Row],[Item Code]],'PO Management'!O:O,"received")),"")</f>
        <v/>
      </c>
      <c r="L137" s="92" t="str">
        <f>IFERROR(IF(Table2[[#This Row],[Item Code]]="","",Table2[[#This Row],[Beginning On Hand Stock]]-Table2[[#This Row],[Delivered from stock]]+Table2[[#This Row],[Adding to stock]]),"")</f>
        <v/>
      </c>
    </row>
    <row r="138" spans="2:12" ht="30" customHeight="1" x14ac:dyDescent="0.25">
      <c r="B138" s="89"/>
      <c r="C138" s="89"/>
      <c r="D138" s="89"/>
      <c r="E138" s="90"/>
      <c r="F138" s="89"/>
      <c r="G138" s="89"/>
      <c r="H138" s="89"/>
      <c r="I138" s="89"/>
      <c r="J138" s="92" t="str">
        <f>IFERROR(IF(Table2[[#This Row],[Item Code]]="","",SUMIFS('PO Management'!G:G,'PO Management'!E:E,Table2[[#This Row],[Item Code]],'PO Management'!K:K,"receive from stock")),"")</f>
        <v/>
      </c>
      <c r="K138" s="92" t="str">
        <f>IFERROR(IF(Table2[[#This Row],[Item Code]]="","",SUMIFS('PO Management'!G:G,'PO Management'!E:E,Table2[[#This Row],[Item Code]],'PO Management'!O:O,"received")),"")</f>
        <v/>
      </c>
      <c r="L138" s="92" t="str">
        <f>IFERROR(IF(Table2[[#This Row],[Item Code]]="","",Table2[[#This Row],[Beginning On Hand Stock]]-Table2[[#This Row],[Delivered from stock]]+Table2[[#This Row],[Adding to stock]]),"")</f>
        <v/>
      </c>
    </row>
    <row r="139" spans="2:12" ht="30" customHeight="1" x14ac:dyDescent="0.25">
      <c r="B139" s="89"/>
      <c r="C139" s="89"/>
      <c r="D139" s="89"/>
      <c r="E139" s="90"/>
      <c r="F139" s="89"/>
      <c r="G139" s="89"/>
      <c r="H139" s="89"/>
      <c r="I139" s="89"/>
      <c r="J139" s="92" t="str">
        <f>IFERROR(IF(Table2[[#This Row],[Item Code]]="","",SUMIFS('PO Management'!G:G,'PO Management'!E:E,Table2[[#This Row],[Item Code]],'PO Management'!K:K,"receive from stock")),"")</f>
        <v/>
      </c>
      <c r="K139" s="92" t="str">
        <f>IFERROR(IF(Table2[[#This Row],[Item Code]]="","",SUMIFS('PO Management'!G:G,'PO Management'!E:E,Table2[[#This Row],[Item Code]],'PO Management'!O:O,"received")),"")</f>
        <v/>
      </c>
      <c r="L139" s="92" t="str">
        <f>IFERROR(IF(Table2[[#This Row],[Item Code]]="","",Table2[[#This Row],[Beginning On Hand Stock]]-Table2[[#This Row],[Delivered from stock]]+Table2[[#This Row],[Adding to stock]]),"")</f>
        <v/>
      </c>
    </row>
    <row r="140" spans="2:12" ht="30" customHeight="1" x14ac:dyDescent="0.25">
      <c r="B140" s="89"/>
      <c r="C140" s="89"/>
      <c r="D140" s="89"/>
      <c r="E140" s="90"/>
      <c r="F140" s="89"/>
      <c r="G140" s="89"/>
      <c r="H140" s="89"/>
      <c r="I140" s="89"/>
      <c r="J140" s="92" t="str">
        <f>IFERROR(IF(Table2[[#This Row],[Item Code]]="","",SUMIFS('PO Management'!G:G,'PO Management'!E:E,Table2[[#This Row],[Item Code]],'PO Management'!K:K,"receive from stock")),"")</f>
        <v/>
      </c>
      <c r="K140" s="92" t="str">
        <f>IFERROR(IF(Table2[[#This Row],[Item Code]]="","",SUMIFS('PO Management'!G:G,'PO Management'!E:E,Table2[[#This Row],[Item Code]],'PO Management'!O:O,"received")),"")</f>
        <v/>
      </c>
      <c r="L140" s="92" t="str">
        <f>IFERROR(IF(Table2[[#This Row],[Item Code]]="","",Table2[[#This Row],[Beginning On Hand Stock]]-Table2[[#This Row],[Delivered from stock]]+Table2[[#This Row],[Adding to stock]]),"")</f>
        <v/>
      </c>
    </row>
    <row r="141" spans="2:12" ht="30" customHeight="1" x14ac:dyDescent="0.25">
      <c r="B141" s="89"/>
      <c r="C141" s="89"/>
      <c r="D141" s="89"/>
      <c r="E141" s="90"/>
      <c r="F141" s="89"/>
      <c r="G141" s="89"/>
      <c r="H141" s="89"/>
      <c r="I141" s="89"/>
      <c r="J141" s="92" t="str">
        <f>IFERROR(IF(Table2[[#This Row],[Item Code]]="","",SUMIFS('PO Management'!G:G,'PO Management'!E:E,Table2[[#This Row],[Item Code]],'PO Management'!K:K,"receive from stock")),"")</f>
        <v/>
      </c>
      <c r="K141" s="92" t="str">
        <f>IFERROR(IF(Table2[[#This Row],[Item Code]]="","",SUMIFS('PO Management'!G:G,'PO Management'!E:E,Table2[[#This Row],[Item Code]],'PO Management'!O:O,"received")),"")</f>
        <v/>
      </c>
      <c r="L141" s="92" t="str">
        <f>IFERROR(IF(Table2[[#This Row],[Item Code]]="","",Table2[[#This Row],[Beginning On Hand Stock]]-Table2[[#This Row],[Delivered from stock]]+Table2[[#This Row],[Adding to stock]]),"")</f>
        <v/>
      </c>
    </row>
    <row r="142" spans="2:12" ht="30" customHeight="1" x14ac:dyDescent="0.25">
      <c r="B142" s="89"/>
      <c r="C142" s="89"/>
      <c r="D142" s="89"/>
      <c r="E142" s="90"/>
      <c r="F142" s="89"/>
      <c r="G142" s="89"/>
      <c r="H142" s="89"/>
      <c r="I142" s="89"/>
      <c r="J142" s="92" t="str">
        <f>IFERROR(IF(Table2[[#This Row],[Item Code]]="","",SUMIFS('PO Management'!G:G,'PO Management'!E:E,Table2[[#This Row],[Item Code]],'PO Management'!K:K,"receive from stock")),"")</f>
        <v/>
      </c>
      <c r="K142" s="92" t="str">
        <f>IFERROR(IF(Table2[[#This Row],[Item Code]]="","",SUMIFS('PO Management'!G:G,'PO Management'!E:E,Table2[[#This Row],[Item Code]],'PO Management'!O:O,"received")),"")</f>
        <v/>
      </c>
      <c r="L142" s="92" t="str">
        <f>IFERROR(IF(Table2[[#This Row],[Item Code]]="","",Table2[[#This Row],[Beginning On Hand Stock]]-Table2[[#This Row],[Delivered from stock]]+Table2[[#This Row],[Adding to stock]]),"")</f>
        <v/>
      </c>
    </row>
    <row r="143" spans="2:12" ht="30" customHeight="1" x14ac:dyDescent="0.25">
      <c r="B143" s="89"/>
      <c r="C143" s="89"/>
      <c r="D143" s="89"/>
      <c r="E143" s="90"/>
      <c r="F143" s="89"/>
      <c r="G143" s="89"/>
      <c r="H143" s="89"/>
      <c r="I143" s="89"/>
      <c r="J143" s="92" t="str">
        <f>IFERROR(IF(Table2[[#This Row],[Item Code]]="","",SUMIFS('PO Management'!G:G,'PO Management'!E:E,Table2[[#This Row],[Item Code]],'PO Management'!K:K,"receive from stock")),"")</f>
        <v/>
      </c>
      <c r="K143" s="92" t="str">
        <f>IFERROR(IF(Table2[[#This Row],[Item Code]]="","",SUMIFS('PO Management'!G:G,'PO Management'!E:E,Table2[[#This Row],[Item Code]],'PO Management'!O:O,"received")),"")</f>
        <v/>
      </c>
      <c r="L143" s="92" t="str">
        <f>IFERROR(IF(Table2[[#This Row],[Item Code]]="","",Table2[[#This Row],[Beginning On Hand Stock]]-Table2[[#This Row],[Delivered from stock]]+Table2[[#This Row],[Adding to stock]]),"")</f>
        <v/>
      </c>
    </row>
    <row r="144" spans="2:12" ht="30" customHeight="1" x14ac:dyDescent="0.25">
      <c r="B144" s="89"/>
      <c r="C144" s="89"/>
      <c r="D144" s="89"/>
      <c r="E144" s="90"/>
      <c r="F144" s="89"/>
      <c r="G144" s="89"/>
      <c r="H144" s="89"/>
      <c r="I144" s="89"/>
      <c r="J144" s="92" t="str">
        <f>IFERROR(IF(Table2[[#This Row],[Item Code]]="","",SUMIFS('PO Management'!G:G,'PO Management'!E:E,Table2[[#This Row],[Item Code]],'PO Management'!K:K,"receive from stock")),"")</f>
        <v/>
      </c>
      <c r="K144" s="92" t="str">
        <f>IFERROR(IF(Table2[[#This Row],[Item Code]]="","",SUMIFS('PO Management'!G:G,'PO Management'!E:E,Table2[[#This Row],[Item Code]],'PO Management'!O:O,"received")),"")</f>
        <v/>
      </c>
      <c r="L144" s="92" t="str">
        <f>IFERROR(IF(Table2[[#This Row],[Item Code]]="","",Table2[[#This Row],[Beginning On Hand Stock]]-Table2[[#This Row],[Delivered from stock]]+Table2[[#This Row],[Adding to stock]]),"")</f>
        <v/>
      </c>
    </row>
    <row r="145" spans="2:12" ht="30" customHeight="1" x14ac:dyDescent="0.25">
      <c r="B145" s="89"/>
      <c r="C145" s="89"/>
      <c r="D145" s="89"/>
      <c r="E145" s="90"/>
      <c r="F145" s="89"/>
      <c r="G145" s="89"/>
      <c r="H145" s="89"/>
      <c r="I145" s="89"/>
      <c r="J145" s="92" t="str">
        <f>IFERROR(IF(Table2[[#This Row],[Item Code]]="","",SUMIFS('PO Management'!G:G,'PO Management'!E:E,Table2[[#This Row],[Item Code]],'PO Management'!K:K,"receive from stock")),"")</f>
        <v/>
      </c>
      <c r="K145" s="92" t="str">
        <f>IFERROR(IF(Table2[[#This Row],[Item Code]]="","",SUMIFS('PO Management'!G:G,'PO Management'!E:E,Table2[[#This Row],[Item Code]],'PO Management'!O:O,"received")),"")</f>
        <v/>
      </c>
      <c r="L145" s="92" t="str">
        <f>IFERROR(IF(Table2[[#This Row],[Item Code]]="","",Table2[[#This Row],[Beginning On Hand Stock]]-Table2[[#This Row],[Delivered from stock]]+Table2[[#This Row],[Adding to stock]]),"")</f>
        <v/>
      </c>
    </row>
    <row r="146" spans="2:12" ht="30" customHeight="1" x14ac:dyDescent="0.25">
      <c r="B146" s="89"/>
      <c r="C146" s="89"/>
      <c r="D146" s="89"/>
      <c r="E146" s="90"/>
      <c r="F146" s="89"/>
      <c r="G146" s="89"/>
      <c r="H146" s="89"/>
      <c r="I146" s="89"/>
      <c r="J146" s="92" t="str">
        <f>IFERROR(IF(Table2[[#This Row],[Item Code]]="","",SUMIFS('PO Management'!G:G,'PO Management'!E:E,Table2[[#This Row],[Item Code]],'PO Management'!K:K,"receive from stock")),"")</f>
        <v/>
      </c>
      <c r="K146" s="92" t="str">
        <f>IFERROR(IF(Table2[[#This Row],[Item Code]]="","",SUMIFS('PO Management'!G:G,'PO Management'!E:E,Table2[[#This Row],[Item Code]],'PO Management'!O:O,"received")),"")</f>
        <v/>
      </c>
      <c r="L146" s="92" t="str">
        <f>IFERROR(IF(Table2[[#This Row],[Item Code]]="","",Table2[[#This Row],[Beginning On Hand Stock]]-Table2[[#This Row],[Delivered from stock]]+Table2[[#This Row],[Adding to stock]]),"")</f>
        <v/>
      </c>
    </row>
    <row r="147" spans="2:12" ht="30" customHeight="1" x14ac:dyDescent="0.25">
      <c r="B147" s="89"/>
      <c r="C147" s="89"/>
      <c r="D147" s="89"/>
      <c r="E147" s="90"/>
      <c r="F147" s="89"/>
      <c r="G147" s="89"/>
      <c r="H147" s="89"/>
      <c r="I147" s="89"/>
      <c r="J147" s="92" t="str">
        <f>IFERROR(IF(Table2[[#This Row],[Item Code]]="","",SUMIFS('PO Management'!G:G,'PO Management'!E:E,Table2[[#This Row],[Item Code]],'PO Management'!K:K,"receive from stock")),"")</f>
        <v/>
      </c>
      <c r="K147" s="92" t="str">
        <f>IFERROR(IF(Table2[[#This Row],[Item Code]]="","",SUMIFS('PO Management'!G:G,'PO Management'!E:E,Table2[[#This Row],[Item Code]],'PO Management'!O:O,"received")),"")</f>
        <v/>
      </c>
      <c r="L147" s="92" t="str">
        <f>IFERROR(IF(Table2[[#This Row],[Item Code]]="","",Table2[[#This Row],[Beginning On Hand Stock]]-Table2[[#This Row],[Delivered from stock]]+Table2[[#This Row],[Adding to stock]]),"")</f>
        <v/>
      </c>
    </row>
    <row r="148" spans="2:12" ht="30" customHeight="1" x14ac:dyDescent="0.25">
      <c r="B148" s="89"/>
      <c r="C148" s="89"/>
      <c r="D148" s="89"/>
      <c r="E148" s="90"/>
      <c r="F148" s="89"/>
      <c r="G148" s="89"/>
      <c r="H148" s="89"/>
      <c r="I148" s="89"/>
      <c r="J148" s="92" t="str">
        <f>IFERROR(IF(Table2[[#This Row],[Item Code]]="","",SUMIFS('PO Management'!G:G,'PO Management'!E:E,Table2[[#This Row],[Item Code]],'PO Management'!K:K,"receive from stock")),"")</f>
        <v/>
      </c>
      <c r="K148" s="92" t="str">
        <f>IFERROR(IF(Table2[[#This Row],[Item Code]]="","",SUMIFS('PO Management'!G:G,'PO Management'!E:E,Table2[[#This Row],[Item Code]],'PO Management'!O:O,"received")),"")</f>
        <v/>
      </c>
      <c r="L148" s="92" t="str">
        <f>IFERROR(IF(Table2[[#This Row],[Item Code]]="","",Table2[[#This Row],[Beginning On Hand Stock]]-Table2[[#This Row],[Delivered from stock]]+Table2[[#This Row],[Adding to stock]]),"")</f>
        <v/>
      </c>
    </row>
    <row r="149" spans="2:12" ht="30" customHeight="1" x14ac:dyDescent="0.25">
      <c r="B149" s="89"/>
      <c r="C149" s="89"/>
      <c r="D149" s="89"/>
      <c r="E149" s="90"/>
      <c r="F149" s="89"/>
      <c r="G149" s="89"/>
      <c r="H149" s="89"/>
      <c r="I149" s="89"/>
      <c r="J149" s="92" t="str">
        <f>IFERROR(IF(Table2[[#This Row],[Item Code]]="","",SUMIFS('PO Management'!G:G,'PO Management'!E:E,Table2[[#This Row],[Item Code]],'PO Management'!K:K,"receive from stock")),"")</f>
        <v/>
      </c>
      <c r="K149" s="92" t="str">
        <f>IFERROR(IF(Table2[[#This Row],[Item Code]]="","",SUMIFS('PO Management'!G:G,'PO Management'!E:E,Table2[[#This Row],[Item Code]],'PO Management'!O:O,"received")),"")</f>
        <v/>
      </c>
      <c r="L149" s="92" t="str">
        <f>IFERROR(IF(Table2[[#This Row],[Item Code]]="","",Table2[[#This Row],[Beginning On Hand Stock]]-Table2[[#This Row],[Delivered from stock]]+Table2[[#This Row],[Adding to stock]]),"")</f>
        <v/>
      </c>
    </row>
    <row r="150" spans="2:12" ht="30" customHeight="1" x14ac:dyDescent="0.25">
      <c r="B150" s="89"/>
      <c r="C150" s="89"/>
      <c r="D150" s="89"/>
      <c r="E150" s="90"/>
      <c r="F150" s="89"/>
      <c r="G150" s="89"/>
      <c r="H150" s="89"/>
      <c r="I150" s="89"/>
      <c r="J150" s="92" t="str">
        <f>IFERROR(IF(Table2[[#This Row],[Item Code]]="","",SUMIFS('PO Management'!G:G,'PO Management'!E:E,Table2[[#This Row],[Item Code]],'PO Management'!K:K,"receive from stock")),"")</f>
        <v/>
      </c>
      <c r="K150" s="92" t="str">
        <f>IFERROR(IF(Table2[[#This Row],[Item Code]]="","",SUMIFS('PO Management'!G:G,'PO Management'!E:E,Table2[[#This Row],[Item Code]],'PO Management'!O:O,"received")),"")</f>
        <v/>
      </c>
      <c r="L150" s="92" t="str">
        <f>IFERROR(IF(Table2[[#This Row],[Item Code]]="","",Table2[[#This Row],[Beginning On Hand Stock]]-Table2[[#This Row],[Delivered from stock]]+Table2[[#This Row],[Adding to stock]]),"")</f>
        <v/>
      </c>
    </row>
    <row r="151" spans="2:12" ht="30" customHeight="1" x14ac:dyDescent="0.25">
      <c r="B151" s="89"/>
      <c r="C151" s="89"/>
      <c r="D151" s="89"/>
      <c r="E151" s="90"/>
      <c r="F151" s="89"/>
      <c r="G151" s="89"/>
      <c r="H151" s="89"/>
      <c r="I151" s="89"/>
      <c r="J151" s="92" t="str">
        <f>IFERROR(IF(Table2[[#This Row],[Item Code]]="","",SUMIFS('PO Management'!G:G,'PO Management'!E:E,Table2[[#This Row],[Item Code]],'PO Management'!K:K,"receive from stock")),"")</f>
        <v/>
      </c>
      <c r="K151" s="92" t="str">
        <f>IFERROR(IF(Table2[[#This Row],[Item Code]]="","",SUMIFS('PO Management'!G:G,'PO Management'!E:E,Table2[[#This Row],[Item Code]],'PO Management'!O:O,"received")),"")</f>
        <v/>
      </c>
      <c r="L151" s="92" t="str">
        <f>IFERROR(IF(Table2[[#This Row],[Item Code]]="","",Table2[[#This Row],[Beginning On Hand Stock]]-Table2[[#This Row],[Delivered from stock]]+Table2[[#This Row],[Adding to stock]]),"")</f>
        <v/>
      </c>
    </row>
    <row r="152" spans="2:12" ht="30" customHeight="1" x14ac:dyDescent="0.25">
      <c r="B152" s="89"/>
      <c r="C152" s="89"/>
      <c r="D152" s="89"/>
      <c r="E152" s="90"/>
      <c r="F152" s="89"/>
      <c r="G152" s="89"/>
      <c r="H152" s="89"/>
      <c r="I152" s="89"/>
      <c r="J152" s="92" t="str">
        <f>IFERROR(IF(Table2[[#This Row],[Item Code]]="","",SUMIFS('PO Management'!G:G,'PO Management'!E:E,Table2[[#This Row],[Item Code]],'PO Management'!K:K,"receive from stock")),"")</f>
        <v/>
      </c>
      <c r="K152" s="92" t="str">
        <f>IFERROR(IF(Table2[[#This Row],[Item Code]]="","",SUMIFS('PO Management'!G:G,'PO Management'!E:E,Table2[[#This Row],[Item Code]],'PO Management'!O:O,"received")),"")</f>
        <v/>
      </c>
      <c r="L152" s="92" t="str">
        <f>IFERROR(IF(Table2[[#This Row],[Item Code]]="","",Table2[[#This Row],[Beginning On Hand Stock]]-Table2[[#This Row],[Delivered from stock]]+Table2[[#This Row],[Adding to stock]]),"")</f>
        <v/>
      </c>
    </row>
    <row r="153" spans="2:12" ht="30" customHeight="1" x14ac:dyDescent="0.25">
      <c r="B153" s="89"/>
      <c r="C153" s="89"/>
      <c r="D153" s="89"/>
      <c r="E153" s="90"/>
      <c r="F153" s="89"/>
      <c r="G153" s="89"/>
      <c r="H153" s="89"/>
      <c r="I153" s="89"/>
      <c r="J153" s="92" t="str">
        <f>IFERROR(IF(Table2[[#This Row],[Item Code]]="","",SUMIFS('PO Management'!G:G,'PO Management'!E:E,Table2[[#This Row],[Item Code]],'PO Management'!K:K,"receive from stock")),"")</f>
        <v/>
      </c>
      <c r="K153" s="92" t="str">
        <f>IFERROR(IF(Table2[[#This Row],[Item Code]]="","",SUMIFS('PO Management'!G:G,'PO Management'!E:E,Table2[[#This Row],[Item Code]],'PO Management'!O:O,"received")),"")</f>
        <v/>
      </c>
      <c r="L153" s="92" t="str">
        <f>IFERROR(IF(Table2[[#This Row],[Item Code]]="","",Table2[[#This Row],[Beginning On Hand Stock]]-Table2[[#This Row],[Delivered from stock]]+Table2[[#This Row],[Adding to stock]]),"")</f>
        <v/>
      </c>
    </row>
    <row r="154" spans="2:12" ht="30" customHeight="1" x14ac:dyDescent="0.25">
      <c r="B154" s="89"/>
      <c r="C154" s="89"/>
      <c r="D154" s="89"/>
      <c r="E154" s="90"/>
      <c r="F154" s="89"/>
      <c r="G154" s="89"/>
      <c r="H154" s="89"/>
      <c r="I154" s="89"/>
      <c r="J154" s="92" t="str">
        <f>IFERROR(IF(Table2[[#This Row],[Item Code]]="","",SUMIFS('PO Management'!G:G,'PO Management'!E:E,Table2[[#This Row],[Item Code]],'PO Management'!K:K,"receive from stock")),"")</f>
        <v/>
      </c>
      <c r="K154" s="92" t="str">
        <f>IFERROR(IF(Table2[[#This Row],[Item Code]]="","",SUMIFS('PO Management'!G:G,'PO Management'!E:E,Table2[[#This Row],[Item Code]],'PO Management'!O:O,"received")),"")</f>
        <v/>
      </c>
      <c r="L154" s="92" t="str">
        <f>IFERROR(IF(Table2[[#This Row],[Item Code]]="","",Table2[[#This Row],[Beginning On Hand Stock]]-Table2[[#This Row],[Delivered from stock]]+Table2[[#This Row],[Adding to stock]]),"")</f>
        <v/>
      </c>
    </row>
    <row r="155" spans="2:12" ht="30" customHeight="1" x14ac:dyDescent="0.25">
      <c r="B155" s="89"/>
      <c r="C155" s="89"/>
      <c r="D155" s="89"/>
      <c r="E155" s="90"/>
      <c r="F155" s="89"/>
      <c r="G155" s="89"/>
      <c r="H155" s="89"/>
      <c r="I155" s="89"/>
      <c r="J155" s="92" t="str">
        <f>IFERROR(IF(Table2[[#This Row],[Item Code]]="","",SUMIFS('PO Management'!G:G,'PO Management'!E:E,Table2[[#This Row],[Item Code]],'PO Management'!K:K,"receive from stock")),"")</f>
        <v/>
      </c>
      <c r="K155" s="92" t="str">
        <f>IFERROR(IF(Table2[[#This Row],[Item Code]]="","",SUMIFS('PO Management'!G:G,'PO Management'!E:E,Table2[[#This Row],[Item Code]],'PO Management'!O:O,"received")),"")</f>
        <v/>
      </c>
      <c r="L155" s="92" t="str">
        <f>IFERROR(IF(Table2[[#This Row],[Item Code]]="","",Table2[[#This Row],[Beginning On Hand Stock]]-Table2[[#This Row],[Delivered from stock]]+Table2[[#This Row],[Adding to stock]]),"")</f>
        <v/>
      </c>
    </row>
    <row r="156" spans="2:12" ht="30" customHeight="1" x14ac:dyDescent="0.25">
      <c r="B156" s="89"/>
      <c r="C156" s="89"/>
      <c r="D156" s="89"/>
      <c r="E156" s="90"/>
      <c r="F156" s="89"/>
      <c r="G156" s="89"/>
      <c r="H156" s="89"/>
      <c r="I156" s="89"/>
      <c r="J156" s="92" t="str">
        <f>IFERROR(IF(Table2[[#This Row],[Item Code]]="","",SUMIFS('PO Management'!G:G,'PO Management'!E:E,Table2[[#This Row],[Item Code]],'PO Management'!K:K,"receive from stock")),"")</f>
        <v/>
      </c>
      <c r="K156" s="92" t="str">
        <f>IFERROR(IF(Table2[[#This Row],[Item Code]]="","",SUMIFS('PO Management'!G:G,'PO Management'!E:E,Table2[[#This Row],[Item Code]],'PO Management'!O:O,"received")),"")</f>
        <v/>
      </c>
      <c r="L156" s="92" t="str">
        <f>IFERROR(IF(Table2[[#This Row],[Item Code]]="","",Table2[[#This Row],[Beginning On Hand Stock]]-Table2[[#This Row],[Delivered from stock]]+Table2[[#This Row],[Adding to stock]]),"")</f>
        <v/>
      </c>
    </row>
    <row r="157" spans="2:12" ht="30" customHeight="1" x14ac:dyDescent="0.25">
      <c r="B157" s="89"/>
      <c r="C157" s="89"/>
      <c r="D157" s="89"/>
      <c r="E157" s="90"/>
      <c r="F157" s="89"/>
      <c r="G157" s="89"/>
      <c r="H157" s="89"/>
      <c r="I157" s="89"/>
      <c r="J157" s="92" t="str">
        <f>IFERROR(IF(Table2[[#This Row],[Item Code]]="","",SUMIFS('PO Management'!G:G,'PO Management'!E:E,Table2[[#This Row],[Item Code]],'PO Management'!K:K,"receive from stock")),"")</f>
        <v/>
      </c>
      <c r="K157" s="92" t="str">
        <f>IFERROR(IF(Table2[[#This Row],[Item Code]]="","",SUMIFS('PO Management'!G:G,'PO Management'!E:E,Table2[[#This Row],[Item Code]],'PO Management'!O:O,"received")),"")</f>
        <v/>
      </c>
      <c r="L157" s="92" t="str">
        <f>IFERROR(IF(Table2[[#This Row],[Item Code]]="","",Table2[[#This Row],[Beginning On Hand Stock]]-Table2[[#This Row],[Delivered from stock]]+Table2[[#This Row],[Adding to stock]]),"")</f>
        <v/>
      </c>
    </row>
    <row r="158" spans="2:12" ht="30" customHeight="1" x14ac:dyDescent="0.25">
      <c r="B158" s="89"/>
      <c r="C158" s="89"/>
      <c r="D158" s="89"/>
      <c r="E158" s="90"/>
      <c r="F158" s="89"/>
      <c r="G158" s="89"/>
      <c r="H158" s="89"/>
      <c r="I158" s="89"/>
      <c r="J158" s="92" t="str">
        <f>IFERROR(IF(Table2[[#This Row],[Item Code]]="","",SUMIFS('PO Management'!G:G,'PO Management'!E:E,Table2[[#This Row],[Item Code]],'PO Management'!K:K,"receive from stock")),"")</f>
        <v/>
      </c>
      <c r="K158" s="92" t="str">
        <f>IFERROR(IF(Table2[[#This Row],[Item Code]]="","",SUMIFS('PO Management'!G:G,'PO Management'!E:E,Table2[[#This Row],[Item Code]],'PO Management'!O:O,"received")),"")</f>
        <v/>
      </c>
      <c r="L158" s="92" t="str">
        <f>IFERROR(IF(Table2[[#This Row],[Item Code]]="","",Table2[[#This Row],[Beginning On Hand Stock]]-Table2[[#This Row],[Delivered from stock]]+Table2[[#This Row],[Adding to stock]]),"")</f>
        <v/>
      </c>
    </row>
    <row r="159" spans="2:12" ht="30" customHeight="1" x14ac:dyDescent="0.25">
      <c r="B159" s="89"/>
      <c r="C159" s="89"/>
      <c r="D159" s="89"/>
      <c r="E159" s="90"/>
      <c r="F159" s="89"/>
      <c r="G159" s="89"/>
      <c r="H159" s="89"/>
      <c r="I159" s="89"/>
      <c r="J159" s="92" t="str">
        <f>IFERROR(IF(Table2[[#This Row],[Item Code]]="","",SUMIFS('PO Management'!G:G,'PO Management'!E:E,Table2[[#This Row],[Item Code]],'PO Management'!K:K,"receive from stock")),"")</f>
        <v/>
      </c>
      <c r="K159" s="92" t="str">
        <f>IFERROR(IF(Table2[[#This Row],[Item Code]]="","",SUMIFS('PO Management'!G:G,'PO Management'!E:E,Table2[[#This Row],[Item Code]],'PO Management'!O:O,"received")),"")</f>
        <v/>
      </c>
      <c r="L159" s="92" t="str">
        <f>IFERROR(IF(Table2[[#This Row],[Item Code]]="","",Table2[[#This Row],[Beginning On Hand Stock]]-Table2[[#This Row],[Delivered from stock]]+Table2[[#This Row],[Adding to stock]]),"")</f>
        <v/>
      </c>
    </row>
    <row r="160" spans="2:12" ht="30" customHeight="1" x14ac:dyDescent="0.25">
      <c r="B160" s="89"/>
      <c r="C160" s="89"/>
      <c r="D160" s="89"/>
      <c r="E160" s="90"/>
      <c r="F160" s="89"/>
      <c r="G160" s="89"/>
      <c r="H160" s="89"/>
      <c r="I160" s="89"/>
      <c r="J160" s="92" t="str">
        <f>IFERROR(IF(Table2[[#This Row],[Item Code]]="","",SUMIFS('PO Management'!G:G,'PO Management'!E:E,Table2[[#This Row],[Item Code]],'PO Management'!K:K,"receive from stock")),"")</f>
        <v/>
      </c>
      <c r="K160" s="92" t="str">
        <f>IFERROR(IF(Table2[[#This Row],[Item Code]]="","",SUMIFS('PO Management'!G:G,'PO Management'!E:E,Table2[[#This Row],[Item Code]],'PO Management'!O:O,"received")),"")</f>
        <v/>
      </c>
      <c r="L160" s="92" t="str">
        <f>IFERROR(IF(Table2[[#This Row],[Item Code]]="","",Table2[[#This Row],[Beginning On Hand Stock]]-Table2[[#This Row],[Delivered from stock]]+Table2[[#This Row],[Adding to stock]]),"")</f>
        <v/>
      </c>
    </row>
    <row r="161" spans="2:12" ht="30" customHeight="1" x14ac:dyDescent="0.25">
      <c r="B161" s="89"/>
      <c r="C161" s="89"/>
      <c r="D161" s="89"/>
      <c r="E161" s="90"/>
      <c r="F161" s="89"/>
      <c r="G161" s="89"/>
      <c r="H161" s="89"/>
      <c r="I161" s="89"/>
      <c r="J161" s="92" t="str">
        <f>IFERROR(IF(Table2[[#This Row],[Item Code]]="","",SUMIFS('PO Management'!G:G,'PO Management'!E:E,Table2[[#This Row],[Item Code]],'PO Management'!K:K,"receive from stock")),"")</f>
        <v/>
      </c>
      <c r="K161" s="92" t="str">
        <f>IFERROR(IF(Table2[[#This Row],[Item Code]]="","",SUMIFS('PO Management'!G:G,'PO Management'!E:E,Table2[[#This Row],[Item Code]],'PO Management'!O:O,"received")),"")</f>
        <v/>
      </c>
      <c r="L161" s="92" t="str">
        <f>IFERROR(IF(Table2[[#This Row],[Item Code]]="","",Table2[[#This Row],[Beginning On Hand Stock]]-Table2[[#This Row],[Delivered from stock]]+Table2[[#This Row],[Adding to stock]]),"")</f>
        <v/>
      </c>
    </row>
    <row r="162" spans="2:12" ht="30" customHeight="1" x14ac:dyDescent="0.25">
      <c r="B162" s="89"/>
      <c r="C162" s="89"/>
      <c r="D162" s="89"/>
      <c r="E162" s="90"/>
      <c r="F162" s="89"/>
      <c r="G162" s="89"/>
      <c r="H162" s="89"/>
      <c r="I162" s="89"/>
      <c r="J162" s="92" t="str">
        <f>IFERROR(IF(Table2[[#This Row],[Item Code]]="","",SUMIFS('PO Management'!G:G,'PO Management'!E:E,Table2[[#This Row],[Item Code]],'PO Management'!K:K,"receive from stock")),"")</f>
        <v/>
      </c>
      <c r="K162" s="92" t="str">
        <f>IFERROR(IF(Table2[[#This Row],[Item Code]]="","",SUMIFS('PO Management'!G:G,'PO Management'!E:E,Table2[[#This Row],[Item Code]],'PO Management'!O:O,"received")),"")</f>
        <v/>
      </c>
      <c r="L162" s="92" t="str">
        <f>IFERROR(IF(Table2[[#This Row],[Item Code]]="","",Table2[[#This Row],[Beginning On Hand Stock]]-Table2[[#This Row],[Delivered from stock]]+Table2[[#This Row],[Adding to stock]]),"")</f>
        <v/>
      </c>
    </row>
    <row r="163" spans="2:12" ht="30" customHeight="1" x14ac:dyDescent="0.25">
      <c r="B163" s="89"/>
      <c r="C163" s="89"/>
      <c r="D163" s="89"/>
      <c r="E163" s="90"/>
      <c r="F163" s="89"/>
      <c r="G163" s="89"/>
      <c r="H163" s="89"/>
      <c r="I163" s="89"/>
      <c r="J163" s="92" t="str">
        <f>IFERROR(IF(Table2[[#This Row],[Item Code]]="","",SUMIFS('PO Management'!G:G,'PO Management'!E:E,Table2[[#This Row],[Item Code]],'PO Management'!K:K,"receive from stock")),"")</f>
        <v/>
      </c>
      <c r="K163" s="92" t="str">
        <f>IFERROR(IF(Table2[[#This Row],[Item Code]]="","",SUMIFS('PO Management'!G:G,'PO Management'!E:E,Table2[[#This Row],[Item Code]],'PO Management'!O:O,"received")),"")</f>
        <v/>
      </c>
      <c r="L163" s="92" t="str">
        <f>IFERROR(IF(Table2[[#This Row],[Item Code]]="","",Table2[[#This Row],[Beginning On Hand Stock]]-Table2[[#This Row],[Delivered from stock]]+Table2[[#This Row],[Adding to stock]]),"")</f>
        <v/>
      </c>
    </row>
    <row r="164" spans="2:12" ht="30" customHeight="1" x14ac:dyDescent="0.25">
      <c r="B164" s="89"/>
      <c r="C164" s="89"/>
      <c r="D164" s="89"/>
      <c r="E164" s="90"/>
      <c r="F164" s="89"/>
      <c r="G164" s="89"/>
      <c r="H164" s="89"/>
      <c r="I164" s="89"/>
      <c r="J164" s="92" t="str">
        <f>IFERROR(IF(Table2[[#This Row],[Item Code]]="","",SUMIFS('PO Management'!G:G,'PO Management'!E:E,Table2[[#This Row],[Item Code]],'PO Management'!K:K,"receive from stock")),"")</f>
        <v/>
      </c>
      <c r="K164" s="92" t="str">
        <f>IFERROR(IF(Table2[[#This Row],[Item Code]]="","",SUMIFS('PO Management'!G:G,'PO Management'!E:E,Table2[[#This Row],[Item Code]],'PO Management'!O:O,"received")),"")</f>
        <v/>
      </c>
      <c r="L164" s="92" t="str">
        <f>IFERROR(IF(Table2[[#This Row],[Item Code]]="","",Table2[[#This Row],[Beginning On Hand Stock]]-Table2[[#This Row],[Delivered from stock]]+Table2[[#This Row],[Adding to stock]]),"")</f>
        <v/>
      </c>
    </row>
    <row r="165" spans="2:12" ht="30" customHeight="1" x14ac:dyDescent="0.25">
      <c r="B165" s="89"/>
      <c r="C165" s="89"/>
      <c r="D165" s="89"/>
      <c r="E165" s="90"/>
      <c r="F165" s="89"/>
      <c r="G165" s="89"/>
      <c r="H165" s="89"/>
      <c r="I165" s="89"/>
      <c r="J165" s="92" t="str">
        <f>IFERROR(IF(Table2[[#This Row],[Item Code]]="","",SUMIFS('PO Management'!G:G,'PO Management'!E:E,Table2[[#This Row],[Item Code]],'PO Management'!K:K,"receive from stock")),"")</f>
        <v/>
      </c>
      <c r="K165" s="92" t="str">
        <f>IFERROR(IF(Table2[[#This Row],[Item Code]]="","",SUMIFS('PO Management'!G:G,'PO Management'!E:E,Table2[[#This Row],[Item Code]],'PO Management'!O:O,"received")),"")</f>
        <v/>
      </c>
      <c r="L165" s="92" t="str">
        <f>IFERROR(IF(Table2[[#This Row],[Item Code]]="","",Table2[[#This Row],[Beginning On Hand Stock]]-Table2[[#This Row],[Delivered from stock]]+Table2[[#This Row],[Adding to stock]]),"")</f>
        <v/>
      </c>
    </row>
    <row r="166" spans="2:12" ht="30" customHeight="1" x14ac:dyDescent="0.25">
      <c r="B166" s="89"/>
      <c r="C166" s="89"/>
      <c r="D166" s="89"/>
      <c r="E166" s="90"/>
      <c r="F166" s="89"/>
      <c r="G166" s="89"/>
      <c r="H166" s="89"/>
      <c r="I166" s="89"/>
      <c r="J166" s="92" t="str">
        <f>IFERROR(IF(Table2[[#This Row],[Item Code]]="","",SUMIFS('PO Management'!G:G,'PO Management'!E:E,Table2[[#This Row],[Item Code]],'PO Management'!K:K,"receive from stock")),"")</f>
        <v/>
      </c>
      <c r="K166" s="92" t="str">
        <f>IFERROR(IF(Table2[[#This Row],[Item Code]]="","",SUMIFS('PO Management'!G:G,'PO Management'!E:E,Table2[[#This Row],[Item Code]],'PO Management'!O:O,"received")),"")</f>
        <v/>
      </c>
      <c r="L166" s="92" t="str">
        <f>IFERROR(IF(Table2[[#This Row],[Item Code]]="","",Table2[[#This Row],[Beginning On Hand Stock]]-Table2[[#This Row],[Delivered from stock]]+Table2[[#This Row],[Adding to stock]]),"")</f>
        <v/>
      </c>
    </row>
    <row r="167" spans="2:12" ht="30" customHeight="1" x14ac:dyDescent="0.25">
      <c r="B167" s="89"/>
      <c r="C167" s="89"/>
      <c r="D167" s="89"/>
      <c r="E167" s="90"/>
      <c r="F167" s="89"/>
      <c r="G167" s="89"/>
      <c r="H167" s="89"/>
      <c r="I167" s="89"/>
      <c r="J167" s="92" t="str">
        <f>IFERROR(IF(Table2[[#This Row],[Item Code]]="","",SUMIFS('PO Management'!G:G,'PO Management'!E:E,Table2[[#This Row],[Item Code]],'PO Management'!K:K,"receive from stock")),"")</f>
        <v/>
      </c>
      <c r="K167" s="92" t="str">
        <f>IFERROR(IF(Table2[[#This Row],[Item Code]]="","",SUMIFS('PO Management'!G:G,'PO Management'!E:E,Table2[[#This Row],[Item Code]],'PO Management'!O:O,"received")),"")</f>
        <v/>
      </c>
      <c r="L167" s="92" t="str">
        <f>IFERROR(IF(Table2[[#This Row],[Item Code]]="","",Table2[[#This Row],[Beginning On Hand Stock]]-Table2[[#This Row],[Delivered from stock]]+Table2[[#This Row],[Adding to stock]]),"")</f>
        <v/>
      </c>
    </row>
    <row r="168" spans="2:12" ht="30" customHeight="1" x14ac:dyDescent="0.25">
      <c r="B168" s="89"/>
      <c r="C168" s="89"/>
      <c r="D168" s="89"/>
      <c r="E168" s="90"/>
      <c r="F168" s="89"/>
      <c r="G168" s="89"/>
      <c r="H168" s="89"/>
      <c r="I168" s="89"/>
      <c r="J168" s="92" t="str">
        <f>IFERROR(IF(Table2[[#This Row],[Item Code]]="","",SUMIFS('PO Management'!G:G,'PO Management'!E:E,Table2[[#This Row],[Item Code]],'PO Management'!K:K,"receive from stock")),"")</f>
        <v/>
      </c>
      <c r="K168" s="92" t="str">
        <f>IFERROR(IF(Table2[[#This Row],[Item Code]]="","",SUMIFS('PO Management'!G:G,'PO Management'!E:E,Table2[[#This Row],[Item Code]],'PO Management'!O:O,"received")),"")</f>
        <v/>
      </c>
      <c r="L168" s="92" t="str">
        <f>IFERROR(IF(Table2[[#This Row],[Item Code]]="","",Table2[[#This Row],[Beginning On Hand Stock]]-Table2[[#This Row],[Delivered from stock]]+Table2[[#This Row],[Adding to stock]]),"")</f>
        <v/>
      </c>
    </row>
    <row r="169" spans="2:12" ht="30" customHeight="1" x14ac:dyDescent="0.25">
      <c r="B169" s="89"/>
      <c r="C169" s="89"/>
      <c r="D169" s="89"/>
      <c r="E169" s="90"/>
      <c r="F169" s="89"/>
      <c r="G169" s="89"/>
      <c r="H169" s="89"/>
      <c r="I169" s="89"/>
      <c r="J169" s="92" t="str">
        <f>IFERROR(IF(Table2[[#This Row],[Item Code]]="","",SUMIFS('PO Management'!G:G,'PO Management'!E:E,Table2[[#This Row],[Item Code]],'PO Management'!K:K,"receive from stock")),"")</f>
        <v/>
      </c>
      <c r="K169" s="92" t="str">
        <f>IFERROR(IF(Table2[[#This Row],[Item Code]]="","",SUMIFS('PO Management'!G:G,'PO Management'!E:E,Table2[[#This Row],[Item Code]],'PO Management'!O:O,"received")),"")</f>
        <v/>
      </c>
      <c r="L169" s="92" t="str">
        <f>IFERROR(IF(Table2[[#This Row],[Item Code]]="","",Table2[[#This Row],[Beginning On Hand Stock]]-Table2[[#This Row],[Delivered from stock]]+Table2[[#This Row],[Adding to stock]]),"")</f>
        <v/>
      </c>
    </row>
    <row r="170" spans="2:12" ht="30" customHeight="1" x14ac:dyDescent="0.25">
      <c r="B170" s="89"/>
      <c r="C170" s="89"/>
      <c r="D170" s="89"/>
      <c r="E170" s="90"/>
      <c r="F170" s="89"/>
      <c r="G170" s="89"/>
      <c r="H170" s="89"/>
      <c r="I170" s="89"/>
      <c r="J170" s="92" t="str">
        <f>IFERROR(IF(Table2[[#This Row],[Item Code]]="","",SUMIFS('PO Management'!G:G,'PO Management'!E:E,Table2[[#This Row],[Item Code]],'PO Management'!K:K,"receive from stock")),"")</f>
        <v/>
      </c>
      <c r="K170" s="92" t="str">
        <f>IFERROR(IF(Table2[[#This Row],[Item Code]]="","",SUMIFS('PO Management'!G:G,'PO Management'!E:E,Table2[[#This Row],[Item Code]],'PO Management'!O:O,"received")),"")</f>
        <v/>
      </c>
      <c r="L170" s="92" t="str">
        <f>IFERROR(IF(Table2[[#This Row],[Item Code]]="","",Table2[[#This Row],[Beginning On Hand Stock]]-Table2[[#This Row],[Delivered from stock]]+Table2[[#This Row],[Adding to stock]]),"")</f>
        <v/>
      </c>
    </row>
    <row r="171" spans="2:12" ht="30" customHeight="1" x14ac:dyDescent="0.25">
      <c r="B171" s="89"/>
      <c r="C171" s="89"/>
      <c r="D171" s="89"/>
      <c r="E171" s="90"/>
      <c r="F171" s="89"/>
      <c r="G171" s="89"/>
      <c r="H171" s="89"/>
      <c r="I171" s="89"/>
      <c r="J171" s="92" t="str">
        <f>IFERROR(IF(Table2[[#This Row],[Item Code]]="","",SUMIFS('PO Management'!G:G,'PO Management'!E:E,Table2[[#This Row],[Item Code]],'PO Management'!K:K,"receive from stock")),"")</f>
        <v/>
      </c>
      <c r="K171" s="92" t="str">
        <f>IFERROR(IF(Table2[[#This Row],[Item Code]]="","",SUMIFS('PO Management'!G:G,'PO Management'!E:E,Table2[[#This Row],[Item Code]],'PO Management'!O:O,"received")),"")</f>
        <v/>
      </c>
      <c r="L171" s="92" t="str">
        <f>IFERROR(IF(Table2[[#This Row],[Item Code]]="","",Table2[[#This Row],[Beginning On Hand Stock]]-Table2[[#This Row],[Delivered from stock]]+Table2[[#This Row],[Adding to stock]]),"")</f>
        <v/>
      </c>
    </row>
    <row r="172" spans="2:12" ht="30" customHeight="1" x14ac:dyDescent="0.25">
      <c r="B172" s="89"/>
      <c r="C172" s="89"/>
      <c r="D172" s="89"/>
      <c r="E172" s="90"/>
      <c r="F172" s="89"/>
      <c r="G172" s="89"/>
      <c r="H172" s="89"/>
      <c r="I172" s="89"/>
      <c r="J172" s="92" t="str">
        <f>IFERROR(IF(Table2[[#This Row],[Item Code]]="","",SUMIFS('PO Management'!G:G,'PO Management'!E:E,Table2[[#This Row],[Item Code]],'PO Management'!K:K,"receive from stock")),"")</f>
        <v/>
      </c>
      <c r="K172" s="92" t="str">
        <f>IFERROR(IF(Table2[[#This Row],[Item Code]]="","",SUMIFS('PO Management'!G:G,'PO Management'!E:E,Table2[[#This Row],[Item Code]],'PO Management'!O:O,"received")),"")</f>
        <v/>
      </c>
      <c r="L172" s="92" t="str">
        <f>IFERROR(IF(Table2[[#This Row],[Item Code]]="","",Table2[[#This Row],[Beginning On Hand Stock]]-Table2[[#This Row],[Delivered from stock]]+Table2[[#This Row],[Adding to stock]]),"")</f>
        <v/>
      </c>
    </row>
    <row r="173" spans="2:12" ht="30" customHeight="1" x14ac:dyDescent="0.25">
      <c r="B173" s="89"/>
      <c r="C173" s="89"/>
      <c r="D173" s="89"/>
      <c r="E173" s="90"/>
      <c r="F173" s="89"/>
      <c r="G173" s="89"/>
      <c r="H173" s="89"/>
      <c r="I173" s="89"/>
      <c r="J173" s="92" t="str">
        <f>IFERROR(IF(Table2[[#This Row],[Item Code]]="","",SUMIFS('PO Management'!G:G,'PO Management'!E:E,Table2[[#This Row],[Item Code]],'PO Management'!K:K,"receive from stock")),"")</f>
        <v/>
      </c>
      <c r="K173" s="92" t="str">
        <f>IFERROR(IF(Table2[[#This Row],[Item Code]]="","",SUMIFS('PO Management'!G:G,'PO Management'!E:E,Table2[[#This Row],[Item Code]],'PO Management'!O:O,"received")),"")</f>
        <v/>
      </c>
      <c r="L173" s="92" t="str">
        <f>IFERROR(IF(Table2[[#This Row],[Item Code]]="","",Table2[[#This Row],[Beginning On Hand Stock]]-Table2[[#This Row],[Delivered from stock]]+Table2[[#This Row],[Adding to stock]]),"")</f>
        <v/>
      </c>
    </row>
    <row r="174" spans="2:12" ht="30" customHeight="1" x14ac:dyDescent="0.25">
      <c r="B174" s="89"/>
      <c r="C174" s="89"/>
      <c r="D174" s="89"/>
      <c r="E174" s="90"/>
      <c r="F174" s="89"/>
      <c r="G174" s="89"/>
      <c r="H174" s="89"/>
      <c r="I174" s="89"/>
      <c r="J174" s="92" t="str">
        <f>IFERROR(IF(Table2[[#This Row],[Item Code]]="","",SUMIFS('PO Management'!G:G,'PO Management'!E:E,Table2[[#This Row],[Item Code]],'PO Management'!K:K,"receive from stock")),"")</f>
        <v/>
      </c>
      <c r="K174" s="92" t="str">
        <f>IFERROR(IF(Table2[[#This Row],[Item Code]]="","",SUMIFS('PO Management'!G:G,'PO Management'!E:E,Table2[[#This Row],[Item Code]],'PO Management'!O:O,"received")),"")</f>
        <v/>
      </c>
      <c r="L174" s="92" t="str">
        <f>IFERROR(IF(Table2[[#This Row],[Item Code]]="","",Table2[[#This Row],[Beginning On Hand Stock]]-Table2[[#This Row],[Delivered from stock]]+Table2[[#This Row],[Adding to stock]]),"")</f>
        <v/>
      </c>
    </row>
    <row r="175" spans="2:12" ht="30" customHeight="1" x14ac:dyDescent="0.25">
      <c r="B175" s="89"/>
      <c r="C175" s="89"/>
      <c r="D175" s="89"/>
      <c r="E175" s="90"/>
      <c r="F175" s="89"/>
      <c r="G175" s="89"/>
      <c r="H175" s="89"/>
      <c r="I175" s="89"/>
      <c r="J175" s="92" t="str">
        <f>IFERROR(IF(Table2[[#This Row],[Item Code]]="","",SUMIFS('PO Management'!G:G,'PO Management'!E:E,Table2[[#This Row],[Item Code]],'PO Management'!K:K,"receive from stock")),"")</f>
        <v/>
      </c>
      <c r="K175" s="92" t="str">
        <f>IFERROR(IF(Table2[[#This Row],[Item Code]]="","",SUMIFS('PO Management'!G:G,'PO Management'!E:E,Table2[[#This Row],[Item Code]],'PO Management'!O:O,"received")),"")</f>
        <v/>
      </c>
      <c r="L175" s="92" t="str">
        <f>IFERROR(IF(Table2[[#This Row],[Item Code]]="","",Table2[[#This Row],[Beginning On Hand Stock]]-Table2[[#This Row],[Delivered from stock]]+Table2[[#This Row],[Adding to stock]]),"")</f>
        <v/>
      </c>
    </row>
    <row r="176" spans="2:12" ht="30" customHeight="1" x14ac:dyDescent="0.25">
      <c r="B176" s="89"/>
      <c r="C176" s="89"/>
      <c r="D176" s="89"/>
      <c r="E176" s="90"/>
      <c r="F176" s="89"/>
      <c r="G176" s="89"/>
      <c r="H176" s="89"/>
      <c r="I176" s="89"/>
      <c r="J176" s="92" t="str">
        <f>IFERROR(IF(Table2[[#This Row],[Item Code]]="","",SUMIFS('PO Management'!G:G,'PO Management'!E:E,Table2[[#This Row],[Item Code]],'PO Management'!K:K,"receive from stock")),"")</f>
        <v/>
      </c>
      <c r="K176" s="92" t="str">
        <f>IFERROR(IF(Table2[[#This Row],[Item Code]]="","",SUMIFS('PO Management'!G:G,'PO Management'!E:E,Table2[[#This Row],[Item Code]],'PO Management'!O:O,"received")),"")</f>
        <v/>
      </c>
      <c r="L176" s="92" t="str">
        <f>IFERROR(IF(Table2[[#This Row],[Item Code]]="","",Table2[[#This Row],[Beginning On Hand Stock]]-Table2[[#This Row],[Delivered from stock]]+Table2[[#This Row],[Adding to stock]]),"")</f>
        <v/>
      </c>
    </row>
    <row r="177" spans="2:12" ht="30" customHeight="1" x14ac:dyDescent="0.25">
      <c r="B177" s="89"/>
      <c r="C177" s="89"/>
      <c r="D177" s="89"/>
      <c r="E177" s="90"/>
      <c r="F177" s="89"/>
      <c r="G177" s="89"/>
      <c r="H177" s="89"/>
      <c r="I177" s="89"/>
      <c r="J177" s="92" t="str">
        <f>IFERROR(IF(Table2[[#This Row],[Item Code]]="","",SUMIFS('PO Management'!G:G,'PO Management'!E:E,Table2[[#This Row],[Item Code]],'PO Management'!K:K,"receive from stock")),"")</f>
        <v/>
      </c>
      <c r="K177" s="92" t="str">
        <f>IFERROR(IF(Table2[[#This Row],[Item Code]]="","",SUMIFS('PO Management'!G:G,'PO Management'!E:E,Table2[[#This Row],[Item Code]],'PO Management'!O:O,"received")),"")</f>
        <v/>
      </c>
      <c r="L177" s="92" t="str">
        <f>IFERROR(IF(Table2[[#This Row],[Item Code]]="","",Table2[[#This Row],[Beginning On Hand Stock]]-Table2[[#This Row],[Delivered from stock]]+Table2[[#This Row],[Adding to stock]]),"")</f>
        <v/>
      </c>
    </row>
    <row r="178" spans="2:12" ht="30" customHeight="1" x14ac:dyDescent="0.25">
      <c r="B178" s="89"/>
      <c r="C178" s="89"/>
      <c r="D178" s="89"/>
      <c r="E178" s="90"/>
      <c r="F178" s="89"/>
      <c r="G178" s="89"/>
      <c r="H178" s="89"/>
      <c r="I178" s="89"/>
      <c r="J178" s="92" t="str">
        <f>IFERROR(IF(Table2[[#This Row],[Item Code]]="","",SUMIFS('PO Management'!G:G,'PO Management'!E:E,Table2[[#This Row],[Item Code]],'PO Management'!K:K,"receive from stock")),"")</f>
        <v/>
      </c>
      <c r="K178" s="92" t="str">
        <f>IFERROR(IF(Table2[[#This Row],[Item Code]]="","",SUMIFS('PO Management'!G:G,'PO Management'!E:E,Table2[[#This Row],[Item Code]],'PO Management'!O:O,"received")),"")</f>
        <v/>
      </c>
      <c r="L178" s="92" t="str">
        <f>IFERROR(IF(Table2[[#This Row],[Item Code]]="","",Table2[[#This Row],[Beginning On Hand Stock]]-Table2[[#This Row],[Delivered from stock]]+Table2[[#This Row],[Adding to stock]]),"")</f>
        <v/>
      </c>
    </row>
    <row r="179" spans="2:12" ht="30" customHeight="1" x14ac:dyDescent="0.25">
      <c r="B179" s="89"/>
      <c r="C179" s="89"/>
      <c r="D179" s="89"/>
      <c r="E179" s="90"/>
      <c r="F179" s="89"/>
      <c r="G179" s="89"/>
      <c r="H179" s="89"/>
      <c r="I179" s="89"/>
      <c r="J179" s="92" t="str">
        <f>IFERROR(IF(Table2[[#This Row],[Item Code]]="","",SUMIFS('PO Management'!G:G,'PO Management'!E:E,Table2[[#This Row],[Item Code]],'PO Management'!K:K,"receive from stock")),"")</f>
        <v/>
      </c>
      <c r="K179" s="92" t="str">
        <f>IFERROR(IF(Table2[[#This Row],[Item Code]]="","",SUMIFS('PO Management'!G:G,'PO Management'!E:E,Table2[[#This Row],[Item Code]],'PO Management'!O:O,"received")),"")</f>
        <v/>
      </c>
      <c r="L179" s="92" t="str">
        <f>IFERROR(IF(Table2[[#This Row],[Item Code]]="","",Table2[[#This Row],[Beginning On Hand Stock]]-Table2[[#This Row],[Delivered from stock]]+Table2[[#This Row],[Adding to stock]]),"")</f>
        <v/>
      </c>
    </row>
    <row r="180" spans="2:12" ht="30" customHeight="1" x14ac:dyDescent="0.25">
      <c r="B180" s="89"/>
      <c r="C180" s="89"/>
      <c r="D180" s="89"/>
      <c r="E180" s="90"/>
      <c r="F180" s="89"/>
      <c r="G180" s="89"/>
      <c r="H180" s="89"/>
      <c r="I180" s="89"/>
      <c r="J180" s="92" t="str">
        <f>IFERROR(IF(Table2[[#This Row],[Item Code]]="","",SUMIFS('PO Management'!G:G,'PO Management'!E:E,Table2[[#This Row],[Item Code]],'PO Management'!K:K,"receive from stock")),"")</f>
        <v/>
      </c>
      <c r="K180" s="92" t="str">
        <f>IFERROR(IF(Table2[[#This Row],[Item Code]]="","",SUMIFS('PO Management'!G:G,'PO Management'!E:E,Table2[[#This Row],[Item Code]],'PO Management'!O:O,"received")),"")</f>
        <v/>
      </c>
      <c r="L180" s="92" t="str">
        <f>IFERROR(IF(Table2[[#This Row],[Item Code]]="","",Table2[[#This Row],[Beginning On Hand Stock]]-Table2[[#This Row],[Delivered from stock]]+Table2[[#This Row],[Adding to stock]]),"")</f>
        <v/>
      </c>
    </row>
    <row r="181" spans="2:12" ht="30" customHeight="1" x14ac:dyDescent="0.25">
      <c r="B181" s="89"/>
      <c r="C181" s="89"/>
      <c r="D181" s="89"/>
      <c r="E181" s="90"/>
      <c r="F181" s="89"/>
      <c r="G181" s="89"/>
      <c r="H181" s="89"/>
      <c r="I181" s="89"/>
      <c r="J181" s="92" t="str">
        <f>IFERROR(IF(Table2[[#This Row],[Item Code]]="","",SUMIFS('PO Management'!G:G,'PO Management'!E:E,Table2[[#This Row],[Item Code]],'PO Management'!K:K,"receive from stock")),"")</f>
        <v/>
      </c>
      <c r="K181" s="92" t="str">
        <f>IFERROR(IF(Table2[[#This Row],[Item Code]]="","",SUMIFS('PO Management'!G:G,'PO Management'!E:E,Table2[[#This Row],[Item Code]],'PO Management'!O:O,"received")),"")</f>
        <v/>
      </c>
      <c r="L181" s="92" t="str">
        <f>IFERROR(IF(Table2[[#This Row],[Item Code]]="","",Table2[[#This Row],[Beginning On Hand Stock]]-Table2[[#This Row],[Delivered from stock]]+Table2[[#This Row],[Adding to stock]]),"")</f>
        <v/>
      </c>
    </row>
    <row r="182" spans="2:12" ht="30" customHeight="1" x14ac:dyDescent="0.25">
      <c r="B182" s="89"/>
      <c r="C182" s="89"/>
      <c r="D182" s="89"/>
      <c r="E182" s="90"/>
      <c r="F182" s="89"/>
      <c r="G182" s="89"/>
      <c r="H182" s="89"/>
      <c r="I182" s="89"/>
      <c r="J182" s="92" t="str">
        <f>IFERROR(IF(Table2[[#This Row],[Item Code]]="","",SUMIFS('PO Management'!G:G,'PO Management'!E:E,Table2[[#This Row],[Item Code]],'PO Management'!K:K,"receive from stock")),"")</f>
        <v/>
      </c>
      <c r="K182" s="92" t="str">
        <f>IFERROR(IF(Table2[[#This Row],[Item Code]]="","",SUMIFS('PO Management'!G:G,'PO Management'!E:E,Table2[[#This Row],[Item Code]],'PO Management'!O:O,"received")),"")</f>
        <v/>
      </c>
      <c r="L182" s="92" t="str">
        <f>IFERROR(IF(Table2[[#This Row],[Item Code]]="","",Table2[[#This Row],[Beginning On Hand Stock]]-Table2[[#This Row],[Delivered from stock]]+Table2[[#This Row],[Adding to stock]]),"")</f>
        <v/>
      </c>
    </row>
    <row r="183" spans="2:12" ht="30" customHeight="1" x14ac:dyDescent="0.25">
      <c r="B183" s="89"/>
      <c r="C183" s="89"/>
      <c r="D183" s="89"/>
      <c r="E183" s="90"/>
      <c r="F183" s="89"/>
      <c r="G183" s="89"/>
      <c r="H183" s="89"/>
      <c r="I183" s="89"/>
      <c r="J183" s="92" t="str">
        <f>IFERROR(IF(Table2[[#This Row],[Item Code]]="","",SUMIFS('PO Management'!G:G,'PO Management'!E:E,Table2[[#This Row],[Item Code]],'PO Management'!K:K,"receive from stock")),"")</f>
        <v/>
      </c>
      <c r="K183" s="92" t="str">
        <f>IFERROR(IF(Table2[[#This Row],[Item Code]]="","",SUMIFS('PO Management'!G:G,'PO Management'!E:E,Table2[[#This Row],[Item Code]],'PO Management'!O:O,"received")),"")</f>
        <v/>
      </c>
      <c r="L183" s="92" t="str">
        <f>IFERROR(IF(Table2[[#This Row],[Item Code]]="","",Table2[[#This Row],[Beginning On Hand Stock]]-Table2[[#This Row],[Delivered from stock]]+Table2[[#This Row],[Adding to stock]]),"")</f>
        <v/>
      </c>
    </row>
    <row r="184" spans="2:12" ht="30" customHeight="1" x14ac:dyDescent="0.25">
      <c r="B184" s="89"/>
      <c r="C184" s="89"/>
      <c r="D184" s="89"/>
      <c r="E184" s="90"/>
      <c r="F184" s="89"/>
      <c r="G184" s="89"/>
      <c r="H184" s="89"/>
      <c r="I184" s="89"/>
      <c r="J184" s="92" t="str">
        <f>IFERROR(IF(Table2[[#This Row],[Item Code]]="","",SUMIFS('PO Management'!G:G,'PO Management'!E:E,Table2[[#This Row],[Item Code]],'PO Management'!K:K,"receive from stock")),"")</f>
        <v/>
      </c>
      <c r="K184" s="92" t="str">
        <f>IFERROR(IF(Table2[[#This Row],[Item Code]]="","",SUMIFS('PO Management'!G:G,'PO Management'!E:E,Table2[[#This Row],[Item Code]],'PO Management'!O:O,"received")),"")</f>
        <v/>
      </c>
      <c r="L184" s="92" t="str">
        <f>IFERROR(IF(Table2[[#This Row],[Item Code]]="","",Table2[[#This Row],[Beginning On Hand Stock]]-Table2[[#This Row],[Delivered from stock]]+Table2[[#This Row],[Adding to stock]]),"")</f>
        <v/>
      </c>
    </row>
    <row r="185" spans="2:12" ht="30" customHeight="1" x14ac:dyDescent="0.25">
      <c r="B185" s="89"/>
      <c r="C185" s="89"/>
      <c r="D185" s="89"/>
      <c r="E185" s="90"/>
      <c r="F185" s="89"/>
      <c r="G185" s="89"/>
      <c r="H185" s="89"/>
      <c r="I185" s="89"/>
      <c r="J185" s="92" t="str">
        <f>IFERROR(IF(Table2[[#This Row],[Item Code]]="","",SUMIFS('PO Management'!G:G,'PO Management'!E:E,Table2[[#This Row],[Item Code]],'PO Management'!K:K,"receive from stock")),"")</f>
        <v/>
      </c>
      <c r="K185" s="92" t="str">
        <f>IFERROR(IF(Table2[[#This Row],[Item Code]]="","",SUMIFS('PO Management'!G:G,'PO Management'!E:E,Table2[[#This Row],[Item Code]],'PO Management'!O:O,"received")),"")</f>
        <v/>
      </c>
      <c r="L185" s="92" t="str">
        <f>IFERROR(IF(Table2[[#This Row],[Item Code]]="","",Table2[[#This Row],[Beginning On Hand Stock]]-Table2[[#This Row],[Delivered from stock]]+Table2[[#This Row],[Adding to stock]]),"")</f>
        <v/>
      </c>
    </row>
    <row r="186" spans="2:12" ht="30" customHeight="1" x14ac:dyDescent="0.25">
      <c r="B186" s="89"/>
      <c r="C186" s="89"/>
      <c r="D186" s="89"/>
      <c r="E186" s="90"/>
      <c r="F186" s="89"/>
      <c r="G186" s="89"/>
      <c r="H186" s="89"/>
      <c r="I186" s="89"/>
      <c r="J186" s="92" t="str">
        <f>IFERROR(IF(Table2[[#This Row],[Item Code]]="","",SUMIFS('PO Management'!G:G,'PO Management'!E:E,Table2[[#This Row],[Item Code]],'PO Management'!K:K,"receive from stock")),"")</f>
        <v/>
      </c>
      <c r="K186" s="92" t="str">
        <f>IFERROR(IF(Table2[[#This Row],[Item Code]]="","",SUMIFS('PO Management'!G:G,'PO Management'!E:E,Table2[[#This Row],[Item Code]],'PO Management'!O:O,"received")),"")</f>
        <v/>
      </c>
      <c r="L186" s="92" t="str">
        <f>IFERROR(IF(Table2[[#This Row],[Item Code]]="","",Table2[[#This Row],[Beginning On Hand Stock]]-Table2[[#This Row],[Delivered from stock]]+Table2[[#This Row],[Adding to stock]]),"")</f>
        <v/>
      </c>
    </row>
    <row r="187" spans="2:12" ht="30" customHeight="1" x14ac:dyDescent="0.25">
      <c r="B187" s="89"/>
      <c r="C187" s="89"/>
      <c r="D187" s="89"/>
      <c r="E187" s="90"/>
      <c r="F187" s="89"/>
      <c r="G187" s="89"/>
      <c r="H187" s="89"/>
      <c r="I187" s="89"/>
      <c r="J187" s="92" t="str">
        <f>IFERROR(IF(Table2[[#This Row],[Item Code]]="","",SUMIFS('PO Management'!G:G,'PO Management'!E:E,Table2[[#This Row],[Item Code]],'PO Management'!K:K,"receive from stock")),"")</f>
        <v/>
      </c>
      <c r="K187" s="92" t="str">
        <f>IFERROR(IF(Table2[[#This Row],[Item Code]]="","",SUMIFS('PO Management'!G:G,'PO Management'!E:E,Table2[[#This Row],[Item Code]],'PO Management'!O:O,"received")),"")</f>
        <v/>
      </c>
      <c r="L187" s="92" t="str">
        <f>IFERROR(IF(Table2[[#This Row],[Item Code]]="","",Table2[[#This Row],[Beginning On Hand Stock]]-Table2[[#This Row],[Delivered from stock]]+Table2[[#This Row],[Adding to stock]]),"")</f>
        <v/>
      </c>
    </row>
    <row r="188" spans="2:12" ht="30" customHeight="1" x14ac:dyDescent="0.25">
      <c r="B188" s="89"/>
      <c r="C188" s="89"/>
      <c r="D188" s="89"/>
      <c r="E188" s="90"/>
      <c r="F188" s="89"/>
      <c r="G188" s="89"/>
      <c r="H188" s="89"/>
      <c r="I188" s="89"/>
      <c r="J188" s="92" t="str">
        <f>IFERROR(IF(Table2[[#This Row],[Item Code]]="","",SUMIFS('PO Management'!G:G,'PO Management'!E:E,Table2[[#This Row],[Item Code]],'PO Management'!K:K,"receive from stock")),"")</f>
        <v/>
      </c>
      <c r="K188" s="92" t="str">
        <f>IFERROR(IF(Table2[[#This Row],[Item Code]]="","",SUMIFS('PO Management'!G:G,'PO Management'!E:E,Table2[[#This Row],[Item Code]],'PO Management'!O:O,"received")),"")</f>
        <v/>
      </c>
      <c r="L188" s="92" t="str">
        <f>IFERROR(IF(Table2[[#This Row],[Item Code]]="","",Table2[[#This Row],[Beginning On Hand Stock]]-Table2[[#This Row],[Delivered from stock]]+Table2[[#This Row],[Adding to stock]]),"")</f>
        <v/>
      </c>
    </row>
    <row r="189" spans="2:12" ht="30" customHeight="1" x14ac:dyDescent="0.25">
      <c r="B189" s="89"/>
      <c r="C189" s="89"/>
      <c r="D189" s="89"/>
      <c r="E189" s="90"/>
      <c r="F189" s="89"/>
      <c r="G189" s="89"/>
      <c r="H189" s="89"/>
      <c r="I189" s="89"/>
      <c r="J189" s="92" t="str">
        <f>IFERROR(IF(Table2[[#This Row],[Item Code]]="","",SUMIFS('PO Management'!G:G,'PO Management'!E:E,Table2[[#This Row],[Item Code]],'PO Management'!K:K,"receive from stock")),"")</f>
        <v/>
      </c>
      <c r="K189" s="92" t="str">
        <f>IFERROR(IF(Table2[[#This Row],[Item Code]]="","",SUMIFS('PO Management'!G:G,'PO Management'!E:E,Table2[[#This Row],[Item Code]],'PO Management'!O:O,"received")),"")</f>
        <v/>
      </c>
      <c r="L189" s="92" t="str">
        <f>IFERROR(IF(Table2[[#This Row],[Item Code]]="","",Table2[[#This Row],[Beginning On Hand Stock]]-Table2[[#This Row],[Delivered from stock]]+Table2[[#This Row],[Adding to stock]]),"")</f>
        <v/>
      </c>
    </row>
    <row r="190" spans="2:12" ht="30" customHeight="1" x14ac:dyDescent="0.25">
      <c r="B190" s="89"/>
      <c r="C190" s="89"/>
      <c r="D190" s="89"/>
      <c r="E190" s="90"/>
      <c r="F190" s="89"/>
      <c r="G190" s="89"/>
      <c r="H190" s="89"/>
      <c r="I190" s="89"/>
      <c r="J190" s="92" t="str">
        <f>IFERROR(IF(Table2[[#This Row],[Item Code]]="","",SUMIFS('PO Management'!G:G,'PO Management'!E:E,Table2[[#This Row],[Item Code]],'PO Management'!K:K,"receive from stock")),"")</f>
        <v/>
      </c>
      <c r="K190" s="92" t="str">
        <f>IFERROR(IF(Table2[[#This Row],[Item Code]]="","",SUMIFS('PO Management'!G:G,'PO Management'!E:E,Table2[[#This Row],[Item Code]],'PO Management'!O:O,"received")),"")</f>
        <v/>
      </c>
      <c r="L190" s="92" t="str">
        <f>IFERROR(IF(Table2[[#This Row],[Item Code]]="","",Table2[[#This Row],[Beginning On Hand Stock]]-Table2[[#This Row],[Delivered from stock]]+Table2[[#This Row],[Adding to stock]]),"")</f>
        <v/>
      </c>
    </row>
    <row r="191" spans="2:12" ht="30" customHeight="1" x14ac:dyDescent="0.25">
      <c r="B191" s="89"/>
      <c r="C191" s="89"/>
      <c r="D191" s="89"/>
      <c r="E191" s="90"/>
      <c r="F191" s="89"/>
      <c r="G191" s="89"/>
      <c r="H191" s="89"/>
      <c r="I191" s="89"/>
      <c r="J191" s="92" t="str">
        <f>IFERROR(IF(Table2[[#This Row],[Item Code]]="","",SUMIFS('PO Management'!G:G,'PO Management'!E:E,Table2[[#This Row],[Item Code]],'PO Management'!K:K,"receive from stock")),"")</f>
        <v/>
      </c>
      <c r="K191" s="92" t="str">
        <f>IFERROR(IF(Table2[[#This Row],[Item Code]]="","",SUMIFS('PO Management'!G:G,'PO Management'!E:E,Table2[[#This Row],[Item Code]],'PO Management'!O:O,"received")),"")</f>
        <v/>
      </c>
      <c r="L191" s="92" t="str">
        <f>IFERROR(IF(Table2[[#This Row],[Item Code]]="","",Table2[[#This Row],[Beginning On Hand Stock]]-Table2[[#This Row],[Delivered from stock]]+Table2[[#This Row],[Adding to stock]]),"")</f>
        <v/>
      </c>
    </row>
    <row r="192" spans="2:12" ht="30" customHeight="1" x14ac:dyDescent="0.25">
      <c r="B192" s="89"/>
      <c r="C192" s="89"/>
      <c r="D192" s="89"/>
      <c r="E192" s="90"/>
      <c r="F192" s="89"/>
      <c r="G192" s="89"/>
      <c r="H192" s="89"/>
      <c r="I192" s="89"/>
      <c r="J192" s="92" t="str">
        <f>IFERROR(IF(Table2[[#This Row],[Item Code]]="","",SUMIFS('PO Management'!G:G,'PO Management'!E:E,Table2[[#This Row],[Item Code]],'PO Management'!K:K,"receive from stock")),"")</f>
        <v/>
      </c>
      <c r="K192" s="92" t="str">
        <f>IFERROR(IF(Table2[[#This Row],[Item Code]]="","",SUMIFS('PO Management'!G:G,'PO Management'!E:E,Table2[[#This Row],[Item Code]],'PO Management'!O:O,"received")),"")</f>
        <v/>
      </c>
      <c r="L192" s="92" t="str">
        <f>IFERROR(IF(Table2[[#This Row],[Item Code]]="","",Table2[[#This Row],[Beginning On Hand Stock]]-Table2[[#This Row],[Delivered from stock]]+Table2[[#This Row],[Adding to stock]]),"")</f>
        <v/>
      </c>
    </row>
    <row r="193" spans="2:12" ht="30" customHeight="1" x14ac:dyDescent="0.25">
      <c r="B193" s="89"/>
      <c r="C193" s="89"/>
      <c r="D193" s="89"/>
      <c r="E193" s="90"/>
      <c r="F193" s="89"/>
      <c r="G193" s="89"/>
      <c r="H193" s="89"/>
      <c r="I193" s="89"/>
      <c r="J193" s="92" t="str">
        <f>IFERROR(IF(Table2[[#This Row],[Item Code]]="","",SUMIFS('PO Management'!G:G,'PO Management'!E:E,Table2[[#This Row],[Item Code]],'PO Management'!K:K,"receive from stock")),"")</f>
        <v/>
      </c>
      <c r="K193" s="92" t="str">
        <f>IFERROR(IF(Table2[[#This Row],[Item Code]]="","",SUMIFS('PO Management'!G:G,'PO Management'!E:E,Table2[[#This Row],[Item Code]],'PO Management'!O:O,"received")),"")</f>
        <v/>
      </c>
      <c r="L193" s="92" t="str">
        <f>IFERROR(IF(Table2[[#This Row],[Item Code]]="","",Table2[[#This Row],[Beginning On Hand Stock]]-Table2[[#This Row],[Delivered from stock]]+Table2[[#This Row],[Adding to stock]]),"")</f>
        <v/>
      </c>
    </row>
    <row r="194" spans="2:12" ht="30" customHeight="1" x14ac:dyDescent="0.25">
      <c r="B194" s="89"/>
      <c r="C194" s="89"/>
      <c r="D194" s="89"/>
      <c r="E194" s="90"/>
      <c r="F194" s="89"/>
      <c r="G194" s="89"/>
      <c r="H194" s="89"/>
      <c r="I194" s="89"/>
      <c r="J194" s="92" t="str">
        <f>IFERROR(IF(Table2[[#This Row],[Item Code]]="","",SUMIFS('PO Management'!G:G,'PO Management'!E:E,Table2[[#This Row],[Item Code]],'PO Management'!K:K,"receive from stock")),"")</f>
        <v/>
      </c>
      <c r="K194" s="92" t="str">
        <f>IFERROR(IF(Table2[[#This Row],[Item Code]]="","",SUMIFS('PO Management'!G:G,'PO Management'!E:E,Table2[[#This Row],[Item Code]],'PO Management'!O:O,"received")),"")</f>
        <v/>
      </c>
      <c r="L194" s="92" t="str">
        <f>IFERROR(IF(Table2[[#This Row],[Item Code]]="","",Table2[[#This Row],[Beginning On Hand Stock]]-Table2[[#This Row],[Delivered from stock]]+Table2[[#This Row],[Adding to stock]]),"")</f>
        <v/>
      </c>
    </row>
    <row r="195" spans="2:12" ht="30" customHeight="1" x14ac:dyDescent="0.25">
      <c r="B195" s="89"/>
      <c r="C195" s="89"/>
      <c r="D195" s="89"/>
      <c r="E195" s="90"/>
      <c r="F195" s="89"/>
      <c r="G195" s="89"/>
      <c r="H195" s="89"/>
      <c r="I195" s="89"/>
      <c r="J195" s="92" t="str">
        <f>IFERROR(IF(Table2[[#This Row],[Item Code]]="","",SUMIFS('PO Management'!G:G,'PO Management'!E:E,Table2[[#This Row],[Item Code]],'PO Management'!K:K,"receive from stock")),"")</f>
        <v/>
      </c>
      <c r="K195" s="92" t="str">
        <f>IFERROR(IF(Table2[[#This Row],[Item Code]]="","",SUMIFS('PO Management'!G:G,'PO Management'!E:E,Table2[[#This Row],[Item Code]],'PO Management'!O:O,"received")),"")</f>
        <v/>
      </c>
      <c r="L195" s="92" t="str">
        <f>IFERROR(IF(Table2[[#This Row],[Item Code]]="","",Table2[[#This Row],[Beginning On Hand Stock]]-Table2[[#This Row],[Delivered from stock]]+Table2[[#This Row],[Adding to stock]]),"")</f>
        <v/>
      </c>
    </row>
    <row r="196" spans="2:12" ht="30" customHeight="1" x14ac:dyDescent="0.25">
      <c r="B196" s="89"/>
      <c r="C196" s="89"/>
      <c r="D196" s="89"/>
      <c r="E196" s="90"/>
      <c r="F196" s="89"/>
      <c r="G196" s="89"/>
      <c r="H196" s="89"/>
      <c r="I196" s="89"/>
      <c r="J196" s="92" t="str">
        <f>IFERROR(IF(Table2[[#This Row],[Item Code]]="","",SUMIFS('PO Management'!G:G,'PO Management'!E:E,Table2[[#This Row],[Item Code]],'PO Management'!K:K,"receive from stock")),"")</f>
        <v/>
      </c>
      <c r="K196" s="92" t="str">
        <f>IFERROR(IF(Table2[[#This Row],[Item Code]]="","",SUMIFS('PO Management'!G:G,'PO Management'!E:E,Table2[[#This Row],[Item Code]],'PO Management'!O:O,"received")),"")</f>
        <v/>
      </c>
      <c r="L196" s="92" t="str">
        <f>IFERROR(IF(Table2[[#This Row],[Item Code]]="","",Table2[[#This Row],[Beginning On Hand Stock]]-Table2[[#This Row],[Delivered from stock]]+Table2[[#This Row],[Adding to stock]]),"")</f>
        <v/>
      </c>
    </row>
    <row r="197" spans="2:12" ht="30" customHeight="1" x14ac:dyDescent="0.25">
      <c r="B197" s="89"/>
      <c r="C197" s="89"/>
      <c r="D197" s="89"/>
      <c r="E197" s="90"/>
      <c r="F197" s="89"/>
      <c r="G197" s="89"/>
      <c r="H197" s="89"/>
      <c r="I197" s="89"/>
      <c r="J197" s="92" t="str">
        <f>IFERROR(IF(Table2[[#This Row],[Item Code]]="","",SUMIFS('PO Management'!G:G,'PO Management'!E:E,Table2[[#This Row],[Item Code]],'PO Management'!K:K,"receive from stock")),"")</f>
        <v/>
      </c>
      <c r="K197" s="92" t="str">
        <f>IFERROR(IF(Table2[[#This Row],[Item Code]]="","",SUMIFS('PO Management'!G:G,'PO Management'!E:E,Table2[[#This Row],[Item Code]],'PO Management'!O:O,"received")),"")</f>
        <v/>
      </c>
      <c r="L197" s="92" t="str">
        <f>IFERROR(IF(Table2[[#This Row],[Item Code]]="","",Table2[[#This Row],[Beginning On Hand Stock]]-Table2[[#This Row],[Delivered from stock]]+Table2[[#This Row],[Adding to stock]]),"")</f>
        <v/>
      </c>
    </row>
    <row r="198" spans="2:12" ht="30" customHeight="1" x14ac:dyDescent="0.25">
      <c r="B198" s="89"/>
      <c r="C198" s="89"/>
      <c r="D198" s="89"/>
      <c r="E198" s="90"/>
      <c r="F198" s="89"/>
      <c r="G198" s="89"/>
      <c r="H198" s="89"/>
      <c r="I198" s="89"/>
      <c r="J198" s="92" t="str">
        <f>IFERROR(IF(Table2[[#This Row],[Item Code]]="","",SUMIFS('PO Management'!G:G,'PO Management'!E:E,Table2[[#This Row],[Item Code]],'PO Management'!K:K,"receive from stock")),"")</f>
        <v/>
      </c>
      <c r="K198" s="92" t="str">
        <f>IFERROR(IF(Table2[[#This Row],[Item Code]]="","",SUMIFS('PO Management'!G:G,'PO Management'!E:E,Table2[[#This Row],[Item Code]],'PO Management'!O:O,"received")),"")</f>
        <v/>
      </c>
      <c r="L198" s="92" t="str">
        <f>IFERROR(IF(Table2[[#This Row],[Item Code]]="","",Table2[[#This Row],[Beginning On Hand Stock]]-Table2[[#This Row],[Delivered from stock]]+Table2[[#This Row],[Adding to stock]]),"")</f>
        <v/>
      </c>
    </row>
    <row r="199" spans="2:12" ht="30" customHeight="1" x14ac:dyDescent="0.25">
      <c r="B199" s="89"/>
      <c r="C199" s="89"/>
      <c r="D199" s="89"/>
      <c r="E199" s="90"/>
      <c r="F199" s="89"/>
      <c r="G199" s="89"/>
      <c r="H199" s="89"/>
      <c r="I199" s="89"/>
      <c r="J199" s="92" t="str">
        <f>IFERROR(IF(Table2[[#This Row],[Item Code]]="","",SUMIFS('PO Management'!G:G,'PO Management'!E:E,Table2[[#This Row],[Item Code]],'PO Management'!K:K,"receive from stock")),"")</f>
        <v/>
      </c>
      <c r="K199" s="92" t="str">
        <f>IFERROR(IF(Table2[[#This Row],[Item Code]]="","",SUMIFS('PO Management'!G:G,'PO Management'!E:E,Table2[[#This Row],[Item Code]],'PO Management'!O:O,"received")),"")</f>
        <v/>
      </c>
      <c r="L199" s="92" t="str">
        <f>IFERROR(IF(Table2[[#This Row],[Item Code]]="","",Table2[[#This Row],[Beginning On Hand Stock]]-Table2[[#This Row],[Delivered from stock]]+Table2[[#This Row],[Adding to stock]]),"")</f>
        <v/>
      </c>
    </row>
    <row r="200" spans="2:12" ht="30" customHeight="1" x14ac:dyDescent="0.25">
      <c r="B200" s="89"/>
      <c r="C200" s="89"/>
      <c r="D200" s="89"/>
      <c r="E200" s="90"/>
      <c r="F200" s="89"/>
      <c r="G200" s="89"/>
      <c r="H200" s="89"/>
      <c r="I200" s="89"/>
      <c r="J200" s="92" t="str">
        <f>IFERROR(IF(Table2[[#This Row],[Item Code]]="","",SUMIFS('PO Management'!G:G,'PO Management'!E:E,Table2[[#This Row],[Item Code]],'PO Management'!K:K,"receive from stock")),"")</f>
        <v/>
      </c>
      <c r="K200" s="92" t="str">
        <f>IFERROR(IF(Table2[[#This Row],[Item Code]]="","",SUMIFS('PO Management'!G:G,'PO Management'!E:E,Table2[[#This Row],[Item Code]],'PO Management'!O:O,"received")),"")</f>
        <v/>
      </c>
      <c r="L200" s="92" t="str">
        <f>IFERROR(IF(Table2[[#This Row],[Item Code]]="","",Table2[[#This Row],[Beginning On Hand Stock]]-Table2[[#This Row],[Delivered from stock]]+Table2[[#This Row],[Adding to stock]]),"")</f>
        <v/>
      </c>
    </row>
    <row r="201" spans="2:12" ht="30" customHeight="1" x14ac:dyDescent="0.25">
      <c r="B201" s="89"/>
      <c r="C201" s="89"/>
      <c r="D201" s="89"/>
      <c r="E201" s="90"/>
      <c r="F201" s="89"/>
      <c r="G201" s="89"/>
      <c r="H201" s="89"/>
      <c r="I201" s="89"/>
      <c r="J201" s="92" t="str">
        <f>IFERROR(IF(Table2[[#This Row],[Item Code]]="","",SUMIFS('PO Management'!G:G,'PO Management'!E:E,Table2[[#This Row],[Item Code]],'PO Management'!K:K,"receive from stock")),"")</f>
        <v/>
      </c>
      <c r="K201" s="92" t="str">
        <f>IFERROR(IF(Table2[[#This Row],[Item Code]]="","",SUMIFS('PO Management'!G:G,'PO Management'!E:E,Table2[[#This Row],[Item Code]],'PO Management'!O:O,"received")),"")</f>
        <v/>
      </c>
      <c r="L201" s="92" t="str">
        <f>IFERROR(IF(Table2[[#This Row],[Item Code]]="","",Table2[[#This Row],[Beginning On Hand Stock]]-Table2[[#This Row],[Delivered from stock]]+Table2[[#This Row],[Adding to stock]]),"")</f>
        <v/>
      </c>
    </row>
    <row r="202" spans="2:12" ht="30" customHeight="1" x14ac:dyDescent="0.25">
      <c r="B202" s="89"/>
      <c r="C202" s="89"/>
      <c r="D202" s="89"/>
      <c r="E202" s="90"/>
      <c r="F202" s="89"/>
      <c r="G202" s="89"/>
      <c r="H202" s="89"/>
      <c r="I202" s="89"/>
      <c r="J202" s="92" t="str">
        <f>IFERROR(IF(Table2[[#This Row],[Item Code]]="","",SUMIFS('PO Management'!G:G,'PO Management'!E:E,Table2[[#This Row],[Item Code]],'PO Management'!K:K,"receive from stock")),"")</f>
        <v/>
      </c>
      <c r="K202" s="92" t="str">
        <f>IFERROR(IF(Table2[[#This Row],[Item Code]]="","",SUMIFS('PO Management'!G:G,'PO Management'!E:E,Table2[[#This Row],[Item Code]],'PO Management'!O:O,"received")),"")</f>
        <v/>
      </c>
      <c r="L202" s="92" t="str">
        <f>IFERROR(IF(Table2[[#This Row],[Item Code]]="","",Table2[[#This Row],[Beginning On Hand Stock]]-Table2[[#This Row],[Delivered from stock]]+Table2[[#This Row],[Adding to stock]]),"")</f>
        <v/>
      </c>
    </row>
    <row r="203" spans="2:12" ht="30" customHeight="1" x14ac:dyDescent="0.25">
      <c r="B203" s="89"/>
      <c r="C203" s="89"/>
      <c r="D203" s="89"/>
      <c r="E203" s="90"/>
      <c r="F203" s="89"/>
      <c r="G203" s="89"/>
      <c r="H203" s="89"/>
      <c r="I203" s="89"/>
      <c r="J203" s="92" t="str">
        <f>IFERROR(IF(Table2[[#This Row],[Item Code]]="","",SUMIFS('PO Management'!G:G,'PO Management'!E:E,Table2[[#This Row],[Item Code]],'PO Management'!K:K,"receive from stock")),"")</f>
        <v/>
      </c>
      <c r="K203" s="92" t="str">
        <f>IFERROR(IF(Table2[[#This Row],[Item Code]]="","",SUMIFS('PO Management'!G:G,'PO Management'!E:E,Table2[[#This Row],[Item Code]],'PO Management'!O:O,"received")),"")</f>
        <v/>
      </c>
      <c r="L203" s="92" t="str">
        <f>IFERROR(IF(Table2[[#This Row],[Item Code]]="","",Table2[[#This Row],[Beginning On Hand Stock]]-Table2[[#This Row],[Delivered from stock]]+Table2[[#This Row],[Adding to stock]]),"")</f>
        <v/>
      </c>
    </row>
    <row r="204" spans="2:12" ht="30" customHeight="1" x14ac:dyDescent="0.25">
      <c r="B204" s="89"/>
      <c r="C204" s="89"/>
      <c r="D204" s="89"/>
      <c r="E204" s="90"/>
      <c r="F204" s="89"/>
      <c r="G204" s="89"/>
      <c r="H204" s="89"/>
      <c r="I204" s="89"/>
      <c r="J204" s="92" t="str">
        <f>IFERROR(IF(Table2[[#This Row],[Item Code]]="","",SUMIFS('PO Management'!G:G,'PO Management'!E:E,Table2[[#This Row],[Item Code]],'PO Management'!K:K,"receive from stock")),"")</f>
        <v/>
      </c>
      <c r="K204" s="92" t="str">
        <f>IFERROR(IF(Table2[[#This Row],[Item Code]]="","",SUMIFS('PO Management'!G:G,'PO Management'!E:E,Table2[[#This Row],[Item Code]],'PO Management'!O:O,"received")),"")</f>
        <v/>
      </c>
      <c r="L204" s="92" t="str">
        <f>IFERROR(IF(Table2[[#This Row],[Item Code]]="","",Table2[[#This Row],[Beginning On Hand Stock]]-Table2[[#This Row],[Delivered from stock]]+Table2[[#This Row],[Adding to stock]]),"")</f>
        <v/>
      </c>
    </row>
    <row r="205" spans="2:12" ht="30" customHeight="1" x14ac:dyDescent="0.25">
      <c r="B205" s="89"/>
      <c r="C205" s="89"/>
      <c r="D205" s="89"/>
      <c r="E205" s="90"/>
      <c r="F205" s="89"/>
      <c r="G205" s="89"/>
      <c r="H205" s="89"/>
      <c r="I205" s="89"/>
      <c r="J205" s="92" t="str">
        <f>IFERROR(IF(Table2[[#This Row],[Item Code]]="","",SUMIFS('PO Management'!G:G,'PO Management'!E:E,Table2[[#This Row],[Item Code]],'PO Management'!K:K,"receive from stock")),"")</f>
        <v/>
      </c>
      <c r="K205" s="92" t="str">
        <f>IFERROR(IF(Table2[[#This Row],[Item Code]]="","",SUMIFS('PO Management'!G:G,'PO Management'!E:E,Table2[[#This Row],[Item Code]],'PO Management'!O:O,"received")),"")</f>
        <v/>
      </c>
      <c r="L205" s="92" t="str">
        <f>IFERROR(IF(Table2[[#This Row],[Item Code]]="","",Table2[[#This Row],[Beginning On Hand Stock]]-Table2[[#This Row],[Delivered from stock]]+Table2[[#This Row],[Adding to stock]]),"")</f>
        <v/>
      </c>
    </row>
    <row r="206" spans="2:12" ht="30" customHeight="1" x14ac:dyDescent="0.25">
      <c r="B206" s="89"/>
      <c r="C206" s="89"/>
      <c r="D206" s="89"/>
      <c r="E206" s="90"/>
      <c r="F206" s="89"/>
      <c r="G206" s="89"/>
      <c r="H206" s="89"/>
      <c r="I206" s="89"/>
      <c r="J206" s="92" t="str">
        <f>IFERROR(IF(Table2[[#This Row],[Item Code]]="","",SUMIFS('PO Management'!G:G,'PO Management'!E:E,Table2[[#This Row],[Item Code]],'PO Management'!K:K,"receive from stock")),"")</f>
        <v/>
      </c>
      <c r="K206" s="92" t="str">
        <f>IFERROR(IF(Table2[[#This Row],[Item Code]]="","",SUMIFS('PO Management'!G:G,'PO Management'!E:E,Table2[[#This Row],[Item Code]],'PO Management'!O:O,"received")),"")</f>
        <v/>
      </c>
      <c r="L206" s="92" t="str">
        <f>IFERROR(IF(Table2[[#This Row],[Item Code]]="","",Table2[[#This Row],[Beginning On Hand Stock]]-Table2[[#This Row],[Delivered from stock]]+Table2[[#This Row],[Adding to stock]]),"")</f>
        <v/>
      </c>
    </row>
    <row r="207" spans="2:12" ht="30" customHeight="1" x14ac:dyDescent="0.25">
      <c r="B207" s="89"/>
      <c r="C207" s="89"/>
      <c r="D207" s="89"/>
      <c r="E207" s="90"/>
      <c r="F207" s="89"/>
      <c r="G207" s="89"/>
      <c r="H207" s="89"/>
      <c r="I207" s="89"/>
      <c r="J207" s="92" t="str">
        <f>IFERROR(IF(Table2[[#This Row],[Item Code]]="","",SUMIFS('PO Management'!G:G,'PO Management'!E:E,Table2[[#This Row],[Item Code]],'PO Management'!K:K,"receive from stock")),"")</f>
        <v/>
      </c>
      <c r="K207" s="92" t="str">
        <f>IFERROR(IF(Table2[[#This Row],[Item Code]]="","",SUMIFS('PO Management'!G:G,'PO Management'!E:E,Table2[[#This Row],[Item Code]],'PO Management'!O:O,"received")),"")</f>
        <v/>
      </c>
      <c r="L207" s="92" t="str">
        <f>IFERROR(IF(Table2[[#This Row],[Item Code]]="","",Table2[[#This Row],[Beginning On Hand Stock]]-Table2[[#This Row],[Delivered from stock]]+Table2[[#This Row],[Adding to stock]]),"")</f>
        <v/>
      </c>
    </row>
    <row r="208" spans="2:12" ht="30" customHeight="1" x14ac:dyDescent="0.25">
      <c r="B208" s="89"/>
      <c r="C208" s="89"/>
      <c r="D208" s="89"/>
      <c r="E208" s="90"/>
      <c r="F208" s="89"/>
      <c r="G208" s="89"/>
      <c r="H208" s="89"/>
      <c r="I208" s="89"/>
      <c r="J208" s="92" t="str">
        <f>IFERROR(IF(Table2[[#This Row],[Item Code]]="","",SUMIFS('PO Management'!G:G,'PO Management'!E:E,Table2[[#This Row],[Item Code]],'PO Management'!K:K,"receive from stock")),"")</f>
        <v/>
      </c>
      <c r="K208" s="92" t="str">
        <f>IFERROR(IF(Table2[[#This Row],[Item Code]]="","",SUMIFS('PO Management'!G:G,'PO Management'!E:E,Table2[[#This Row],[Item Code]],'PO Management'!O:O,"received")),"")</f>
        <v/>
      </c>
      <c r="L208" s="92" t="str">
        <f>IFERROR(IF(Table2[[#This Row],[Item Code]]="","",Table2[[#This Row],[Beginning On Hand Stock]]-Table2[[#This Row],[Delivered from stock]]+Table2[[#This Row],[Adding to stock]]),"")</f>
        <v/>
      </c>
    </row>
    <row r="209" spans="2:12" ht="30" customHeight="1" x14ac:dyDescent="0.25">
      <c r="B209" s="89"/>
      <c r="C209" s="89"/>
      <c r="D209" s="89"/>
      <c r="E209" s="90"/>
      <c r="F209" s="89"/>
      <c r="G209" s="89"/>
      <c r="H209" s="89"/>
      <c r="I209" s="89"/>
      <c r="J209" s="92" t="str">
        <f>IFERROR(IF(Table2[[#This Row],[Item Code]]="","",SUMIFS('PO Management'!G:G,'PO Management'!E:E,Table2[[#This Row],[Item Code]],'PO Management'!K:K,"receive from stock")),"")</f>
        <v/>
      </c>
      <c r="K209" s="92" t="str">
        <f>IFERROR(IF(Table2[[#This Row],[Item Code]]="","",SUMIFS('PO Management'!G:G,'PO Management'!E:E,Table2[[#This Row],[Item Code]],'PO Management'!O:O,"received")),"")</f>
        <v/>
      </c>
      <c r="L209" s="92" t="str">
        <f>IFERROR(IF(Table2[[#This Row],[Item Code]]="","",Table2[[#This Row],[Beginning On Hand Stock]]-Table2[[#This Row],[Delivered from stock]]+Table2[[#This Row],[Adding to stock]]),"")</f>
        <v/>
      </c>
    </row>
    <row r="210" spans="2:12" ht="30" customHeight="1" x14ac:dyDescent="0.25">
      <c r="B210" s="89"/>
      <c r="C210" s="89"/>
      <c r="D210" s="89"/>
      <c r="E210" s="90"/>
      <c r="F210" s="89"/>
      <c r="G210" s="89"/>
      <c r="H210" s="89"/>
      <c r="I210" s="89"/>
      <c r="J210" s="92" t="str">
        <f>IFERROR(IF(Table2[[#This Row],[Item Code]]="","",SUMIFS('PO Management'!G:G,'PO Management'!E:E,Table2[[#This Row],[Item Code]],'PO Management'!K:K,"receive from stock")),"")</f>
        <v/>
      </c>
      <c r="K210" s="92" t="str">
        <f>IFERROR(IF(Table2[[#This Row],[Item Code]]="","",SUMIFS('PO Management'!G:G,'PO Management'!E:E,Table2[[#This Row],[Item Code]],'PO Management'!O:O,"received")),"")</f>
        <v/>
      </c>
      <c r="L210" s="92" t="str">
        <f>IFERROR(IF(Table2[[#This Row],[Item Code]]="","",Table2[[#This Row],[Beginning On Hand Stock]]-Table2[[#This Row],[Delivered from stock]]+Table2[[#This Row],[Adding to stock]]),"")</f>
        <v/>
      </c>
    </row>
    <row r="211" spans="2:12" ht="30" customHeight="1" x14ac:dyDescent="0.25">
      <c r="B211" s="89"/>
      <c r="C211" s="89"/>
      <c r="D211" s="89"/>
      <c r="E211" s="90"/>
      <c r="F211" s="89"/>
      <c r="G211" s="89"/>
      <c r="H211" s="89"/>
      <c r="I211" s="89"/>
      <c r="J211" s="92" t="str">
        <f>IFERROR(IF(Table2[[#This Row],[Item Code]]="","",SUMIFS('PO Management'!G:G,'PO Management'!E:E,Table2[[#This Row],[Item Code]],'PO Management'!K:K,"receive from stock")),"")</f>
        <v/>
      </c>
      <c r="K211" s="92" t="str">
        <f>IFERROR(IF(Table2[[#This Row],[Item Code]]="","",SUMIFS('PO Management'!G:G,'PO Management'!E:E,Table2[[#This Row],[Item Code]],'PO Management'!O:O,"received")),"")</f>
        <v/>
      </c>
      <c r="L211" s="92" t="str">
        <f>IFERROR(IF(Table2[[#This Row],[Item Code]]="","",Table2[[#This Row],[Beginning On Hand Stock]]-Table2[[#This Row],[Delivered from stock]]+Table2[[#This Row],[Adding to stock]]),"")</f>
        <v/>
      </c>
    </row>
    <row r="212" spans="2:12" ht="30" customHeight="1" x14ac:dyDescent="0.25">
      <c r="B212" s="89"/>
      <c r="C212" s="89"/>
      <c r="D212" s="89"/>
      <c r="E212" s="90"/>
      <c r="F212" s="89"/>
      <c r="G212" s="89"/>
      <c r="H212" s="89"/>
      <c r="I212" s="89"/>
      <c r="J212" s="92" t="str">
        <f>IFERROR(IF(Table2[[#This Row],[Item Code]]="","",SUMIFS('PO Management'!G:G,'PO Management'!E:E,Table2[[#This Row],[Item Code]],'PO Management'!K:K,"receive from stock")),"")</f>
        <v/>
      </c>
      <c r="K212" s="92" t="str">
        <f>IFERROR(IF(Table2[[#This Row],[Item Code]]="","",SUMIFS('PO Management'!G:G,'PO Management'!E:E,Table2[[#This Row],[Item Code]],'PO Management'!O:O,"received")),"")</f>
        <v/>
      </c>
      <c r="L212" s="92" t="str">
        <f>IFERROR(IF(Table2[[#This Row],[Item Code]]="","",Table2[[#This Row],[Beginning On Hand Stock]]-Table2[[#This Row],[Delivered from stock]]+Table2[[#This Row],[Adding to stock]]),"")</f>
        <v/>
      </c>
    </row>
    <row r="213" spans="2:12" ht="30" customHeight="1" x14ac:dyDescent="0.25">
      <c r="B213" s="89"/>
      <c r="C213" s="89"/>
      <c r="D213" s="89"/>
      <c r="E213" s="90"/>
      <c r="F213" s="89"/>
      <c r="G213" s="89"/>
      <c r="H213" s="89"/>
      <c r="I213" s="89"/>
      <c r="J213" s="92" t="str">
        <f>IFERROR(IF(Table2[[#This Row],[Item Code]]="","",SUMIFS('PO Management'!G:G,'PO Management'!E:E,Table2[[#This Row],[Item Code]],'PO Management'!K:K,"receive from stock")),"")</f>
        <v/>
      </c>
      <c r="K213" s="92" t="str">
        <f>IFERROR(IF(Table2[[#This Row],[Item Code]]="","",SUMIFS('PO Management'!G:G,'PO Management'!E:E,Table2[[#This Row],[Item Code]],'PO Management'!O:O,"received")),"")</f>
        <v/>
      </c>
      <c r="L213" s="92" t="str">
        <f>IFERROR(IF(Table2[[#This Row],[Item Code]]="","",Table2[[#This Row],[Beginning On Hand Stock]]-Table2[[#This Row],[Delivered from stock]]+Table2[[#This Row],[Adding to stock]]),"")</f>
        <v/>
      </c>
    </row>
    <row r="214" spans="2:12" ht="30" customHeight="1" x14ac:dyDescent="0.25">
      <c r="B214" s="89"/>
      <c r="C214" s="89"/>
      <c r="D214" s="89"/>
      <c r="E214" s="90"/>
      <c r="F214" s="89"/>
      <c r="G214" s="89"/>
      <c r="H214" s="89"/>
      <c r="I214" s="89"/>
      <c r="J214" s="92" t="str">
        <f>IFERROR(IF(Table2[[#This Row],[Item Code]]="","",SUMIFS('PO Management'!G:G,'PO Management'!E:E,Table2[[#This Row],[Item Code]],'PO Management'!K:K,"receive from stock")),"")</f>
        <v/>
      </c>
      <c r="K214" s="92" t="str">
        <f>IFERROR(IF(Table2[[#This Row],[Item Code]]="","",SUMIFS('PO Management'!G:G,'PO Management'!E:E,Table2[[#This Row],[Item Code]],'PO Management'!O:O,"received")),"")</f>
        <v/>
      </c>
      <c r="L214" s="92" t="str">
        <f>IFERROR(IF(Table2[[#This Row],[Item Code]]="","",Table2[[#This Row],[Beginning On Hand Stock]]-Table2[[#This Row],[Delivered from stock]]+Table2[[#This Row],[Adding to stock]]),"")</f>
        <v/>
      </c>
    </row>
    <row r="215" spans="2:12" ht="30" customHeight="1" x14ac:dyDescent="0.25">
      <c r="B215" s="89"/>
      <c r="C215" s="89"/>
      <c r="D215" s="89"/>
      <c r="E215" s="90"/>
      <c r="F215" s="89"/>
      <c r="G215" s="89"/>
      <c r="H215" s="89"/>
      <c r="I215" s="89"/>
      <c r="J215" s="92" t="str">
        <f>IFERROR(IF(Table2[[#This Row],[Item Code]]="","",SUMIFS('PO Management'!G:G,'PO Management'!E:E,Table2[[#This Row],[Item Code]],'PO Management'!K:K,"receive from stock")),"")</f>
        <v/>
      </c>
      <c r="K215" s="92" t="str">
        <f>IFERROR(IF(Table2[[#This Row],[Item Code]]="","",SUMIFS('PO Management'!G:G,'PO Management'!E:E,Table2[[#This Row],[Item Code]],'PO Management'!O:O,"received")),"")</f>
        <v/>
      </c>
      <c r="L215" s="92" t="str">
        <f>IFERROR(IF(Table2[[#This Row],[Item Code]]="","",Table2[[#This Row],[Beginning On Hand Stock]]-Table2[[#This Row],[Delivered from stock]]+Table2[[#This Row],[Adding to stock]]),"")</f>
        <v/>
      </c>
    </row>
    <row r="216" spans="2:12" ht="30" customHeight="1" x14ac:dyDescent="0.25">
      <c r="B216" s="89"/>
      <c r="C216" s="89"/>
      <c r="D216" s="89"/>
      <c r="E216" s="90"/>
      <c r="F216" s="89"/>
      <c r="G216" s="89"/>
      <c r="H216" s="89"/>
      <c r="I216" s="89"/>
      <c r="J216" s="92" t="str">
        <f>IFERROR(IF(Table2[[#This Row],[Item Code]]="","",SUMIFS('PO Management'!G:G,'PO Management'!E:E,Table2[[#This Row],[Item Code]],'PO Management'!K:K,"receive from stock")),"")</f>
        <v/>
      </c>
      <c r="K216" s="92" t="str">
        <f>IFERROR(IF(Table2[[#This Row],[Item Code]]="","",SUMIFS('PO Management'!G:G,'PO Management'!E:E,Table2[[#This Row],[Item Code]],'PO Management'!O:O,"received")),"")</f>
        <v/>
      </c>
      <c r="L216" s="92" t="str">
        <f>IFERROR(IF(Table2[[#This Row],[Item Code]]="","",Table2[[#This Row],[Beginning On Hand Stock]]-Table2[[#This Row],[Delivered from stock]]+Table2[[#This Row],[Adding to stock]]),"")</f>
        <v/>
      </c>
    </row>
    <row r="217" spans="2:12" ht="30" customHeight="1" x14ac:dyDescent="0.25">
      <c r="B217" s="89"/>
      <c r="C217" s="89"/>
      <c r="D217" s="89"/>
      <c r="E217" s="90"/>
      <c r="F217" s="89"/>
      <c r="G217" s="89"/>
      <c r="H217" s="89"/>
      <c r="I217" s="89"/>
      <c r="J217" s="92" t="str">
        <f>IFERROR(IF(Table2[[#This Row],[Item Code]]="","",SUMIFS('PO Management'!G:G,'PO Management'!E:E,Table2[[#This Row],[Item Code]],'PO Management'!K:K,"receive from stock")),"")</f>
        <v/>
      </c>
      <c r="K217" s="92" t="str">
        <f>IFERROR(IF(Table2[[#This Row],[Item Code]]="","",SUMIFS('PO Management'!G:G,'PO Management'!E:E,Table2[[#This Row],[Item Code]],'PO Management'!O:O,"received")),"")</f>
        <v/>
      </c>
      <c r="L217" s="92" t="str">
        <f>IFERROR(IF(Table2[[#This Row],[Item Code]]="","",Table2[[#This Row],[Beginning On Hand Stock]]-Table2[[#This Row],[Delivered from stock]]+Table2[[#This Row],[Adding to stock]]),"")</f>
        <v/>
      </c>
    </row>
    <row r="218" spans="2:12" ht="30" customHeight="1" x14ac:dyDescent="0.25">
      <c r="B218" s="89"/>
      <c r="C218" s="89"/>
      <c r="D218" s="89"/>
      <c r="E218" s="90"/>
      <c r="F218" s="89"/>
      <c r="G218" s="89"/>
      <c r="H218" s="89"/>
      <c r="I218" s="89"/>
      <c r="J218" s="92" t="str">
        <f>IFERROR(IF(Table2[[#This Row],[Item Code]]="","",SUMIFS('PO Management'!G:G,'PO Management'!E:E,Table2[[#This Row],[Item Code]],'PO Management'!K:K,"receive from stock")),"")</f>
        <v/>
      </c>
      <c r="K218" s="92" t="str">
        <f>IFERROR(IF(Table2[[#This Row],[Item Code]]="","",SUMIFS('PO Management'!G:G,'PO Management'!E:E,Table2[[#This Row],[Item Code]],'PO Management'!O:O,"received")),"")</f>
        <v/>
      </c>
      <c r="L218" s="92" t="str">
        <f>IFERROR(IF(Table2[[#This Row],[Item Code]]="","",Table2[[#This Row],[Beginning On Hand Stock]]-Table2[[#This Row],[Delivered from stock]]+Table2[[#This Row],[Adding to stock]]),"")</f>
        <v/>
      </c>
    </row>
    <row r="219" spans="2:12" ht="30" customHeight="1" x14ac:dyDescent="0.25">
      <c r="B219" s="89"/>
      <c r="C219" s="89"/>
      <c r="D219" s="89"/>
      <c r="E219" s="90"/>
      <c r="F219" s="89"/>
      <c r="G219" s="89"/>
      <c r="H219" s="89"/>
      <c r="I219" s="89"/>
      <c r="J219" s="92" t="str">
        <f>IFERROR(IF(Table2[[#This Row],[Item Code]]="","",SUMIFS('PO Management'!G:G,'PO Management'!E:E,Table2[[#This Row],[Item Code]],'PO Management'!K:K,"receive from stock")),"")</f>
        <v/>
      </c>
      <c r="K219" s="92" t="str">
        <f>IFERROR(IF(Table2[[#This Row],[Item Code]]="","",SUMIFS('PO Management'!G:G,'PO Management'!E:E,Table2[[#This Row],[Item Code]],'PO Management'!O:O,"received")),"")</f>
        <v/>
      </c>
      <c r="L219" s="92" t="str">
        <f>IFERROR(IF(Table2[[#This Row],[Item Code]]="","",Table2[[#This Row],[Beginning On Hand Stock]]-Table2[[#This Row],[Delivered from stock]]+Table2[[#This Row],[Adding to stock]]),"")</f>
        <v/>
      </c>
    </row>
    <row r="220" spans="2:12" ht="30" customHeight="1" x14ac:dyDescent="0.25">
      <c r="B220" s="89"/>
      <c r="C220" s="89"/>
      <c r="D220" s="89"/>
      <c r="E220" s="90"/>
      <c r="F220" s="89"/>
      <c r="G220" s="89"/>
      <c r="H220" s="89"/>
      <c r="I220" s="89"/>
      <c r="J220" s="92" t="str">
        <f>IFERROR(IF(Table2[[#This Row],[Item Code]]="","",SUMIFS('PO Management'!G:G,'PO Management'!E:E,Table2[[#This Row],[Item Code]],'PO Management'!K:K,"receive from stock")),"")</f>
        <v/>
      </c>
      <c r="K220" s="92" t="str">
        <f>IFERROR(IF(Table2[[#This Row],[Item Code]]="","",SUMIFS('PO Management'!G:G,'PO Management'!E:E,Table2[[#This Row],[Item Code]],'PO Management'!O:O,"received")),"")</f>
        <v/>
      </c>
      <c r="L220" s="92" t="str">
        <f>IFERROR(IF(Table2[[#This Row],[Item Code]]="","",Table2[[#This Row],[Beginning On Hand Stock]]-Table2[[#This Row],[Delivered from stock]]+Table2[[#This Row],[Adding to stock]]),"")</f>
        <v/>
      </c>
    </row>
    <row r="221" spans="2:12" ht="30" customHeight="1" x14ac:dyDescent="0.25">
      <c r="B221" s="89"/>
      <c r="C221" s="89"/>
      <c r="D221" s="89"/>
      <c r="E221" s="90"/>
      <c r="F221" s="89"/>
      <c r="G221" s="89"/>
      <c r="H221" s="89"/>
      <c r="I221" s="89"/>
      <c r="J221" s="92" t="str">
        <f>IFERROR(IF(Table2[[#This Row],[Item Code]]="","",SUMIFS('PO Management'!G:G,'PO Management'!E:E,Table2[[#This Row],[Item Code]],'PO Management'!K:K,"receive from stock")),"")</f>
        <v/>
      </c>
      <c r="K221" s="92" t="str">
        <f>IFERROR(IF(Table2[[#This Row],[Item Code]]="","",SUMIFS('PO Management'!G:G,'PO Management'!E:E,Table2[[#This Row],[Item Code]],'PO Management'!O:O,"received")),"")</f>
        <v/>
      </c>
      <c r="L221" s="92" t="str">
        <f>IFERROR(IF(Table2[[#This Row],[Item Code]]="","",Table2[[#This Row],[Beginning On Hand Stock]]-Table2[[#This Row],[Delivered from stock]]+Table2[[#This Row],[Adding to stock]]),"")</f>
        <v/>
      </c>
    </row>
    <row r="222" spans="2:12" ht="30" customHeight="1" x14ac:dyDescent="0.25">
      <c r="B222" s="89"/>
      <c r="C222" s="89"/>
      <c r="D222" s="89"/>
      <c r="E222" s="90"/>
      <c r="F222" s="89"/>
      <c r="G222" s="89"/>
      <c r="H222" s="89"/>
      <c r="I222" s="89"/>
      <c r="J222" s="92" t="str">
        <f>IFERROR(IF(Table2[[#This Row],[Item Code]]="","",SUMIFS('PO Management'!G:G,'PO Management'!E:E,Table2[[#This Row],[Item Code]],'PO Management'!K:K,"receive from stock")),"")</f>
        <v/>
      </c>
      <c r="K222" s="92" t="str">
        <f>IFERROR(IF(Table2[[#This Row],[Item Code]]="","",SUMIFS('PO Management'!G:G,'PO Management'!E:E,Table2[[#This Row],[Item Code]],'PO Management'!O:O,"received")),"")</f>
        <v/>
      </c>
      <c r="L222" s="92" t="str">
        <f>IFERROR(IF(Table2[[#This Row],[Item Code]]="","",Table2[[#This Row],[Beginning On Hand Stock]]-Table2[[#This Row],[Delivered from stock]]+Table2[[#This Row],[Adding to stock]]),"")</f>
        <v/>
      </c>
    </row>
    <row r="223" spans="2:12" ht="30" customHeight="1" x14ac:dyDescent="0.25">
      <c r="B223" s="89"/>
      <c r="C223" s="89"/>
      <c r="D223" s="89"/>
      <c r="E223" s="90"/>
      <c r="F223" s="89"/>
      <c r="G223" s="89"/>
      <c r="H223" s="89"/>
      <c r="I223" s="89"/>
      <c r="J223" s="92" t="str">
        <f>IFERROR(IF(Table2[[#This Row],[Item Code]]="","",SUMIFS('PO Management'!G:G,'PO Management'!E:E,Table2[[#This Row],[Item Code]],'PO Management'!K:K,"receive from stock")),"")</f>
        <v/>
      </c>
      <c r="K223" s="92" t="str">
        <f>IFERROR(IF(Table2[[#This Row],[Item Code]]="","",SUMIFS('PO Management'!G:G,'PO Management'!E:E,Table2[[#This Row],[Item Code]],'PO Management'!O:O,"received")),"")</f>
        <v/>
      </c>
      <c r="L223" s="92" t="str">
        <f>IFERROR(IF(Table2[[#This Row],[Item Code]]="","",Table2[[#This Row],[Beginning On Hand Stock]]-Table2[[#This Row],[Delivered from stock]]+Table2[[#This Row],[Adding to stock]]),"")</f>
        <v/>
      </c>
    </row>
    <row r="224" spans="2:12" ht="30" customHeight="1" x14ac:dyDescent="0.25">
      <c r="B224" s="89"/>
      <c r="C224" s="89"/>
      <c r="D224" s="89"/>
      <c r="E224" s="90"/>
      <c r="F224" s="89"/>
      <c r="G224" s="89"/>
      <c r="H224" s="89"/>
      <c r="I224" s="89"/>
      <c r="J224" s="92" t="str">
        <f>IFERROR(IF(Table2[[#This Row],[Item Code]]="","",SUMIFS('PO Management'!G:G,'PO Management'!E:E,Table2[[#This Row],[Item Code]],'PO Management'!K:K,"receive from stock")),"")</f>
        <v/>
      </c>
      <c r="K224" s="92" t="str">
        <f>IFERROR(IF(Table2[[#This Row],[Item Code]]="","",SUMIFS('PO Management'!G:G,'PO Management'!E:E,Table2[[#This Row],[Item Code]],'PO Management'!O:O,"received")),"")</f>
        <v/>
      </c>
      <c r="L224" s="92" t="str">
        <f>IFERROR(IF(Table2[[#This Row],[Item Code]]="","",Table2[[#This Row],[Beginning On Hand Stock]]-Table2[[#This Row],[Delivered from stock]]+Table2[[#This Row],[Adding to stock]]),"")</f>
        <v/>
      </c>
    </row>
    <row r="225" spans="2:12" ht="30" customHeight="1" x14ac:dyDescent="0.25">
      <c r="B225" s="89"/>
      <c r="C225" s="89"/>
      <c r="D225" s="89"/>
      <c r="E225" s="90"/>
      <c r="F225" s="89"/>
      <c r="G225" s="89"/>
      <c r="H225" s="89"/>
      <c r="I225" s="89"/>
      <c r="J225" s="92" t="str">
        <f>IFERROR(IF(Table2[[#This Row],[Item Code]]="","",SUMIFS('PO Management'!G:G,'PO Management'!E:E,Table2[[#This Row],[Item Code]],'PO Management'!K:K,"receive from stock")),"")</f>
        <v/>
      </c>
      <c r="K225" s="92" t="str">
        <f>IFERROR(IF(Table2[[#This Row],[Item Code]]="","",SUMIFS('PO Management'!G:G,'PO Management'!E:E,Table2[[#This Row],[Item Code]],'PO Management'!O:O,"received")),"")</f>
        <v/>
      </c>
      <c r="L225" s="92" t="str">
        <f>IFERROR(IF(Table2[[#This Row],[Item Code]]="","",Table2[[#This Row],[Beginning On Hand Stock]]-Table2[[#This Row],[Delivered from stock]]+Table2[[#This Row],[Adding to stock]]),"")</f>
        <v/>
      </c>
    </row>
    <row r="226" spans="2:12" ht="30" customHeight="1" x14ac:dyDescent="0.25">
      <c r="B226" s="89"/>
      <c r="C226" s="89"/>
      <c r="D226" s="89"/>
      <c r="E226" s="90"/>
      <c r="F226" s="89"/>
      <c r="G226" s="89"/>
      <c r="H226" s="89"/>
      <c r="I226" s="89"/>
      <c r="J226" s="92" t="str">
        <f>IFERROR(IF(Table2[[#This Row],[Item Code]]="","",SUMIFS('PO Management'!G:G,'PO Management'!E:E,Table2[[#This Row],[Item Code]],'PO Management'!K:K,"receive from stock")),"")</f>
        <v/>
      </c>
      <c r="K226" s="92" t="str">
        <f>IFERROR(IF(Table2[[#This Row],[Item Code]]="","",SUMIFS('PO Management'!G:G,'PO Management'!E:E,Table2[[#This Row],[Item Code]],'PO Management'!O:O,"received")),"")</f>
        <v/>
      </c>
      <c r="L226" s="92" t="str">
        <f>IFERROR(IF(Table2[[#This Row],[Item Code]]="","",Table2[[#This Row],[Beginning On Hand Stock]]-Table2[[#This Row],[Delivered from stock]]+Table2[[#This Row],[Adding to stock]]),"")</f>
        <v/>
      </c>
    </row>
    <row r="227" spans="2:12" ht="30" customHeight="1" x14ac:dyDescent="0.25">
      <c r="B227" s="89"/>
      <c r="C227" s="89"/>
      <c r="D227" s="89"/>
      <c r="E227" s="90"/>
      <c r="F227" s="89"/>
      <c r="G227" s="89"/>
      <c r="H227" s="89"/>
      <c r="I227" s="89"/>
      <c r="J227" s="92" t="str">
        <f>IFERROR(IF(Table2[[#This Row],[Item Code]]="","",SUMIFS('PO Management'!G:G,'PO Management'!E:E,Table2[[#This Row],[Item Code]],'PO Management'!K:K,"receive from stock")),"")</f>
        <v/>
      </c>
      <c r="K227" s="92" t="str">
        <f>IFERROR(IF(Table2[[#This Row],[Item Code]]="","",SUMIFS('PO Management'!G:G,'PO Management'!E:E,Table2[[#This Row],[Item Code]],'PO Management'!O:O,"received")),"")</f>
        <v/>
      </c>
      <c r="L227" s="92" t="str">
        <f>IFERROR(IF(Table2[[#This Row],[Item Code]]="","",Table2[[#This Row],[Beginning On Hand Stock]]-Table2[[#This Row],[Delivered from stock]]+Table2[[#This Row],[Adding to stock]]),"")</f>
        <v/>
      </c>
    </row>
    <row r="228" spans="2:12" ht="30" customHeight="1" x14ac:dyDescent="0.25">
      <c r="B228" s="89"/>
      <c r="C228" s="89"/>
      <c r="D228" s="89"/>
      <c r="E228" s="90"/>
      <c r="F228" s="89"/>
      <c r="G228" s="89"/>
      <c r="H228" s="89"/>
      <c r="I228" s="89"/>
      <c r="J228" s="92" t="str">
        <f>IFERROR(IF(Table2[[#This Row],[Item Code]]="","",SUMIFS('PO Management'!G:G,'PO Management'!E:E,Table2[[#This Row],[Item Code]],'PO Management'!K:K,"receive from stock")),"")</f>
        <v/>
      </c>
      <c r="K228" s="92" t="str">
        <f>IFERROR(IF(Table2[[#This Row],[Item Code]]="","",SUMIFS('PO Management'!G:G,'PO Management'!E:E,Table2[[#This Row],[Item Code]],'PO Management'!O:O,"received")),"")</f>
        <v/>
      </c>
      <c r="L228" s="92" t="str">
        <f>IFERROR(IF(Table2[[#This Row],[Item Code]]="","",Table2[[#This Row],[Beginning On Hand Stock]]-Table2[[#This Row],[Delivered from stock]]+Table2[[#This Row],[Adding to stock]]),"")</f>
        <v/>
      </c>
    </row>
    <row r="229" spans="2:12" ht="30" customHeight="1" x14ac:dyDescent="0.25">
      <c r="B229" s="89"/>
      <c r="C229" s="89"/>
      <c r="D229" s="89"/>
      <c r="E229" s="90"/>
      <c r="F229" s="89"/>
      <c r="G229" s="89"/>
      <c r="H229" s="89"/>
      <c r="I229" s="89"/>
      <c r="J229" s="92" t="str">
        <f>IFERROR(IF(Table2[[#This Row],[Item Code]]="","",SUMIFS('PO Management'!G:G,'PO Management'!E:E,Table2[[#This Row],[Item Code]],'PO Management'!K:K,"receive from stock")),"")</f>
        <v/>
      </c>
      <c r="K229" s="92" t="str">
        <f>IFERROR(IF(Table2[[#This Row],[Item Code]]="","",SUMIFS('PO Management'!G:G,'PO Management'!E:E,Table2[[#This Row],[Item Code]],'PO Management'!O:O,"received")),"")</f>
        <v/>
      </c>
      <c r="L229" s="92" t="str">
        <f>IFERROR(IF(Table2[[#This Row],[Item Code]]="","",Table2[[#This Row],[Beginning On Hand Stock]]-Table2[[#This Row],[Delivered from stock]]+Table2[[#This Row],[Adding to stock]]),"")</f>
        <v/>
      </c>
    </row>
    <row r="230" spans="2:12" ht="30" customHeight="1" x14ac:dyDescent="0.25">
      <c r="B230" s="89"/>
      <c r="C230" s="89"/>
      <c r="D230" s="89"/>
      <c r="E230" s="90"/>
      <c r="F230" s="89"/>
      <c r="G230" s="89"/>
      <c r="H230" s="89"/>
      <c r="I230" s="89"/>
      <c r="J230" s="92" t="str">
        <f>IFERROR(IF(Table2[[#This Row],[Item Code]]="","",SUMIFS('PO Management'!G:G,'PO Management'!E:E,Table2[[#This Row],[Item Code]],'PO Management'!K:K,"receive from stock")),"")</f>
        <v/>
      </c>
      <c r="K230" s="92" t="str">
        <f>IFERROR(IF(Table2[[#This Row],[Item Code]]="","",SUMIFS('PO Management'!G:G,'PO Management'!E:E,Table2[[#This Row],[Item Code]],'PO Management'!O:O,"received")),"")</f>
        <v/>
      </c>
      <c r="L230" s="92" t="str">
        <f>IFERROR(IF(Table2[[#This Row],[Item Code]]="","",Table2[[#This Row],[Beginning On Hand Stock]]-Table2[[#This Row],[Delivered from stock]]+Table2[[#This Row],[Adding to stock]]),"")</f>
        <v/>
      </c>
    </row>
    <row r="231" spans="2:12" ht="30" customHeight="1" x14ac:dyDescent="0.25">
      <c r="B231" s="89"/>
      <c r="C231" s="89"/>
      <c r="D231" s="89"/>
      <c r="E231" s="90"/>
      <c r="F231" s="89"/>
      <c r="G231" s="89"/>
      <c r="H231" s="89"/>
      <c r="I231" s="89"/>
      <c r="J231" s="92" t="str">
        <f>IFERROR(IF(Table2[[#This Row],[Item Code]]="","",SUMIFS('PO Management'!G:G,'PO Management'!E:E,Table2[[#This Row],[Item Code]],'PO Management'!K:K,"receive from stock")),"")</f>
        <v/>
      </c>
      <c r="K231" s="92" t="str">
        <f>IFERROR(IF(Table2[[#This Row],[Item Code]]="","",SUMIFS('PO Management'!G:G,'PO Management'!E:E,Table2[[#This Row],[Item Code]],'PO Management'!O:O,"received")),"")</f>
        <v/>
      </c>
      <c r="L231" s="92" t="str">
        <f>IFERROR(IF(Table2[[#This Row],[Item Code]]="","",Table2[[#This Row],[Beginning On Hand Stock]]-Table2[[#This Row],[Delivered from stock]]+Table2[[#This Row],[Adding to stock]]),"")</f>
        <v/>
      </c>
    </row>
    <row r="232" spans="2:12" ht="30" customHeight="1" x14ac:dyDescent="0.25">
      <c r="B232" s="89"/>
      <c r="C232" s="89"/>
      <c r="D232" s="89"/>
      <c r="E232" s="90"/>
      <c r="F232" s="89"/>
      <c r="G232" s="89"/>
      <c r="H232" s="89"/>
      <c r="I232" s="89"/>
      <c r="J232" s="92" t="str">
        <f>IFERROR(IF(Table2[[#This Row],[Item Code]]="","",SUMIFS('PO Management'!G:G,'PO Management'!E:E,Table2[[#This Row],[Item Code]],'PO Management'!K:K,"receive from stock")),"")</f>
        <v/>
      </c>
      <c r="K232" s="92" t="str">
        <f>IFERROR(IF(Table2[[#This Row],[Item Code]]="","",SUMIFS('PO Management'!G:G,'PO Management'!E:E,Table2[[#This Row],[Item Code]],'PO Management'!O:O,"received")),"")</f>
        <v/>
      </c>
      <c r="L232" s="92" t="str">
        <f>IFERROR(IF(Table2[[#This Row],[Item Code]]="","",Table2[[#This Row],[Beginning On Hand Stock]]-Table2[[#This Row],[Delivered from stock]]+Table2[[#This Row],[Adding to stock]]),"")</f>
        <v/>
      </c>
    </row>
    <row r="233" spans="2:12" ht="30" customHeight="1" x14ac:dyDescent="0.25">
      <c r="B233" s="89"/>
      <c r="C233" s="89"/>
      <c r="D233" s="89"/>
      <c r="E233" s="90"/>
      <c r="F233" s="89"/>
      <c r="G233" s="89"/>
      <c r="H233" s="89"/>
      <c r="I233" s="89"/>
      <c r="J233" s="92" t="str">
        <f>IFERROR(IF(Table2[[#This Row],[Item Code]]="","",SUMIFS('PO Management'!G:G,'PO Management'!E:E,Table2[[#This Row],[Item Code]],'PO Management'!K:K,"receive from stock")),"")</f>
        <v/>
      </c>
      <c r="K233" s="92" t="str">
        <f>IFERROR(IF(Table2[[#This Row],[Item Code]]="","",SUMIFS('PO Management'!G:G,'PO Management'!E:E,Table2[[#This Row],[Item Code]],'PO Management'!O:O,"received")),"")</f>
        <v/>
      </c>
      <c r="L233" s="92" t="str">
        <f>IFERROR(IF(Table2[[#This Row],[Item Code]]="","",Table2[[#This Row],[Beginning On Hand Stock]]-Table2[[#This Row],[Delivered from stock]]+Table2[[#This Row],[Adding to stock]]),"")</f>
        <v/>
      </c>
    </row>
    <row r="234" spans="2:12" ht="30" customHeight="1" x14ac:dyDescent="0.25">
      <c r="B234" s="89"/>
      <c r="C234" s="89"/>
      <c r="D234" s="89"/>
      <c r="E234" s="90"/>
      <c r="F234" s="89"/>
      <c r="G234" s="89"/>
      <c r="H234" s="89"/>
      <c r="I234" s="89"/>
      <c r="J234" s="92" t="str">
        <f>IFERROR(IF(Table2[[#This Row],[Item Code]]="","",SUMIFS('PO Management'!G:G,'PO Management'!E:E,Table2[[#This Row],[Item Code]],'PO Management'!K:K,"receive from stock")),"")</f>
        <v/>
      </c>
      <c r="K234" s="92" t="str">
        <f>IFERROR(IF(Table2[[#This Row],[Item Code]]="","",SUMIFS('PO Management'!G:G,'PO Management'!E:E,Table2[[#This Row],[Item Code]],'PO Management'!O:O,"received")),"")</f>
        <v/>
      </c>
      <c r="L234" s="92" t="str">
        <f>IFERROR(IF(Table2[[#This Row],[Item Code]]="","",Table2[[#This Row],[Beginning On Hand Stock]]-Table2[[#This Row],[Delivered from stock]]+Table2[[#This Row],[Adding to stock]]),"")</f>
        <v/>
      </c>
    </row>
    <row r="235" spans="2:12" ht="30" customHeight="1" x14ac:dyDescent="0.25">
      <c r="B235" s="89"/>
      <c r="C235" s="89"/>
      <c r="D235" s="89"/>
      <c r="E235" s="90"/>
      <c r="F235" s="89"/>
      <c r="G235" s="89"/>
      <c r="H235" s="89"/>
      <c r="I235" s="89"/>
      <c r="J235" s="92" t="str">
        <f>IFERROR(IF(Table2[[#This Row],[Item Code]]="","",SUMIFS('PO Management'!G:G,'PO Management'!E:E,Table2[[#This Row],[Item Code]],'PO Management'!K:K,"receive from stock")),"")</f>
        <v/>
      </c>
      <c r="K235" s="92" t="str">
        <f>IFERROR(IF(Table2[[#This Row],[Item Code]]="","",SUMIFS('PO Management'!G:G,'PO Management'!E:E,Table2[[#This Row],[Item Code]],'PO Management'!O:O,"received")),"")</f>
        <v/>
      </c>
      <c r="L235" s="92" t="str">
        <f>IFERROR(IF(Table2[[#This Row],[Item Code]]="","",Table2[[#This Row],[Beginning On Hand Stock]]-Table2[[#This Row],[Delivered from stock]]+Table2[[#This Row],[Adding to stock]]),"")</f>
        <v/>
      </c>
    </row>
    <row r="236" spans="2:12" ht="30" customHeight="1" x14ac:dyDescent="0.25">
      <c r="B236" s="89"/>
      <c r="C236" s="89"/>
      <c r="D236" s="89"/>
      <c r="E236" s="90"/>
      <c r="F236" s="89"/>
      <c r="G236" s="89"/>
      <c r="H236" s="89"/>
      <c r="I236" s="89"/>
      <c r="J236" s="92" t="str">
        <f>IFERROR(IF(Table2[[#This Row],[Item Code]]="","",SUMIFS('PO Management'!G:G,'PO Management'!E:E,Table2[[#This Row],[Item Code]],'PO Management'!K:K,"receive from stock")),"")</f>
        <v/>
      </c>
      <c r="K236" s="92" t="str">
        <f>IFERROR(IF(Table2[[#This Row],[Item Code]]="","",SUMIFS('PO Management'!G:G,'PO Management'!E:E,Table2[[#This Row],[Item Code]],'PO Management'!O:O,"received")),"")</f>
        <v/>
      </c>
      <c r="L236" s="92" t="str">
        <f>IFERROR(IF(Table2[[#This Row],[Item Code]]="","",Table2[[#This Row],[Beginning On Hand Stock]]-Table2[[#This Row],[Delivered from stock]]+Table2[[#This Row],[Adding to stock]]),"")</f>
        <v/>
      </c>
    </row>
    <row r="237" spans="2:12" ht="30" customHeight="1" x14ac:dyDescent="0.25">
      <c r="B237" s="89"/>
      <c r="C237" s="89"/>
      <c r="D237" s="89"/>
      <c r="E237" s="90"/>
      <c r="F237" s="89"/>
      <c r="G237" s="89"/>
      <c r="H237" s="89"/>
      <c r="I237" s="89"/>
      <c r="J237" s="92" t="str">
        <f>IFERROR(IF(Table2[[#This Row],[Item Code]]="","",SUMIFS('PO Management'!G:G,'PO Management'!E:E,Table2[[#This Row],[Item Code]],'PO Management'!K:K,"receive from stock")),"")</f>
        <v/>
      </c>
      <c r="K237" s="92" t="str">
        <f>IFERROR(IF(Table2[[#This Row],[Item Code]]="","",SUMIFS('PO Management'!G:G,'PO Management'!E:E,Table2[[#This Row],[Item Code]],'PO Management'!O:O,"received")),"")</f>
        <v/>
      </c>
      <c r="L237" s="92" t="str">
        <f>IFERROR(IF(Table2[[#This Row],[Item Code]]="","",Table2[[#This Row],[Beginning On Hand Stock]]-Table2[[#This Row],[Delivered from stock]]+Table2[[#This Row],[Adding to stock]]),"")</f>
        <v/>
      </c>
    </row>
    <row r="238" spans="2:12" ht="30" customHeight="1" x14ac:dyDescent="0.25">
      <c r="B238" s="89"/>
      <c r="C238" s="89"/>
      <c r="D238" s="89"/>
      <c r="E238" s="90"/>
      <c r="F238" s="89"/>
      <c r="G238" s="89"/>
      <c r="H238" s="89"/>
      <c r="I238" s="89"/>
      <c r="J238" s="92" t="str">
        <f>IFERROR(IF(Table2[[#This Row],[Item Code]]="","",SUMIFS('PO Management'!G:G,'PO Management'!E:E,Table2[[#This Row],[Item Code]],'PO Management'!K:K,"receive from stock")),"")</f>
        <v/>
      </c>
      <c r="K238" s="92" t="str">
        <f>IFERROR(IF(Table2[[#This Row],[Item Code]]="","",SUMIFS('PO Management'!G:G,'PO Management'!E:E,Table2[[#This Row],[Item Code]],'PO Management'!O:O,"received")),"")</f>
        <v/>
      </c>
      <c r="L238" s="92" t="str">
        <f>IFERROR(IF(Table2[[#This Row],[Item Code]]="","",Table2[[#This Row],[Beginning On Hand Stock]]-Table2[[#This Row],[Delivered from stock]]+Table2[[#This Row],[Adding to stock]]),"")</f>
        <v/>
      </c>
    </row>
    <row r="239" spans="2:12" ht="30" customHeight="1" x14ac:dyDescent="0.25">
      <c r="B239" s="89"/>
      <c r="C239" s="89"/>
      <c r="D239" s="89"/>
      <c r="E239" s="90"/>
      <c r="F239" s="89"/>
      <c r="G239" s="89"/>
      <c r="H239" s="89"/>
      <c r="I239" s="89"/>
      <c r="J239" s="92" t="str">
        <f>IFERROR(IF(Table2[[#This Row],[Item Code]]="","",SUMIFS('PO Management'!G:G,'PO Management'!E:E,Table2[[#This Row],[Item Code]],'PO Management'!K:K,"receive from stock")),"")</f>
        <v/>
      </c>
      <c r="K239" s="92" t="str">
        <f>IFERROR(IF(Table2[[#This Row],[Item Code]]="","",SUMIFS('PO Management'!G:G,'PO Management'!E:E,Table2[[#This Row],[Item Code]],'PO Management'!O:O,"received")),"")</f>
        <v/>
      </c>
      <c r="L239" s="92" t="str">
        <f>IFERROR(IF(Table2[[#This Row],[Item Code]]="","",Table2[[#This Row],[Beginning On Hand Stock]]-Table2[[#This Row],[Delivered from stock]]+Table2[[#This Row],[Adding to stock]]),"")</f>
        <v/>
      </c>
    </row>
    <row r="240" spans="2:12" ht="30" customHeight="1" x14ac:dyDescent="0.25">
      <c r="B240" s="89"/>
      <c r="C240" s="89"/>
      <c r="D240" s="89"/>
      <c r="E240" s="90"/>
      <c r="F240" s="89"/>
      <c r="G240" s="89"/>
      <c r="H240" s="89"/>
      <c r="I240" s="89"/>
      <c r="J240" s="92" t="str">
        <f>IFERROR(IF(Table2[[#This Row],[Item Code]]="","",SUMIFS('PO Management'!G:G,'PO Management'!E:E,Table2[[#This Row],[Item Code]],'PO Management'!K:K,"receive from stock")),"")</f>
        <v/>
      </c>
      <c r="K240" s="92" t="str">
        <f>IFERROR(IF(Table2[[#This Row],[Item Code]]="","",SUMIFS('PO Management'!G:G,'PO Management'!E:E,Table2[[#This Row],[Item Code]],'PO Management'!O:O,"received")),"")</f>
        <v/>
      </c>
      <c r="L240" s="92" t="str">
        <f>IFERROR(IF(Table2[[#This Row],[Item Code]]="","",Table2[[#This Row],[Beginning On Hand Stock]]-Table2[[#This Row],[Delivered from stock]]+Table2[[#This Row],[Adding to stock]]),"")</f>
        <v/>
      </c>
    </row>
    <row r="241" spans="2:12" ht="30" customHeight="1" x14ac:dyDescent="0.25">
      <c r="B241" s="89"/>
      <c r="C241" s="89"/>
      <c r="D241" s="89"/>
      <c r="E241" s="90"/>
      <c r="F241" s="89"/>
      <c r="G241" s="89"/>
      <c r="H241" s="89"/>
      <c r="I241" s="89"/>
      <c r="J241" s="92" t="str">
        <f>IFERROR(IF(Table2[[#This Row],[Item Code]]="","",SUMIFS('PO Management'!G:G,'PO Management'!E:E,Table2[[#This Row],[Item Code]],'PO Management'!K:K,"receive from stock")),"")</f>
        <v/>
      </c>
      <c r="K241" s="92" t="str">
        <f>IFERROR(IF(Table2[[#This Row],[Item Code]]="","",SUMIFS('PO Management'!G:G,'PO Management'!E:E,Table2[[#This Row],[Item Code]],'PO Management'!O:O,"received")),"")</f>
        <v/>
      </c>
      <c r="L241" s="92" t="str">
        <f>IFERROR(IF(Table2[[#This Row],[Item Code]]="","",Table2[[#This Row],[Beginning On Hand Stock]]-Table2[[#This Row],[Delivered from stock]]+Table2[[#This Row],[Adding to stock]]),"")</f>
        <v/>
      </c>
    </row>
    <row r="242" spans="2:12" ht="30" customHeight="1" x14ac:dyDescent="0.25">
      <c r="B242" s="89"/>
      <c r="C242" s="89"/>
      <c r="D242" s="89"/>
      <c r="E242" s="90"/>
      <c r="F242" s="89"/>
      <c r="G242" s="89"/>
      <c r="H242" s="89"/>
      <c r="I242" s="89"/>
      <c r="J242" s="92" t="str">
        <f>IFERROR(IF(Table2[[#This Row],[Item Code]]="","",SUMIFS('PO Management'!G:G,'PO Management'!E:E,Table2[[#This Row],[Item Code]],'PO Management'!K:K,"receive from stock")),"")</f>
        <v/>
      </c>
      <c r="K242" s="92" t="str">
        <f>IFERROR(IF(Table2[[#This Row],[Item Code]]="","",SUMIFS('PO Management'!G:G,'PO Management'!E:E,Table2[[#This Row],[Item Code]],'PO Management'!O:O,"received")),"")</f>
        <v/>
      </c>
      <c r="L242" s="92" t="str">
        <f>IFERROR(IF(Table2[[#This Row],[Item Code]]="","",Table2[[#This Row],[Beginning On Hand Stock]]-Table2[[#This Row],[Delivered from stock]]+Table2[[#This Row],[Adding to stock]]),"")</f>
        <v/>
      </c>
    </row>
    <row r="243" spans="2:12" ht="30" customHeight="1" x14ac:dyDescent="0.25">
      <c r="B243" s="89"/>
      <c r="C243" s="89"/>
      <c r="D243" s="89"/>
      <c r="E243" s="90"/>
      <c r="F243" s="89"/>
      <c r="G243" s="89"/>
      <c r="H243" s="89"/>
      <c r="I243" s="89"/>
      <c r="J243" s="92" t="str">
        <f>IFERROR(IF(Table2[[#This Row],[Item Code]]="","",SUMIFS('PO Management'!G:G,'PO Management'!E:E,Table2[[#This Row],[Item Code]],'PO Management'!K:K,"receive from stock")),"")</f>
        <v/>
      </c>
      <c r="K243" s="92" t="str">
        <f>IFERROR(IF(Table2[[#This Row],[Item Code]]="","",SUMIFS('PO Management'!G:G,'PO Management'!E:E,Table2[[#This Row],[Item Code]],'PO Management'!O:O,"received")),"")</f>
        <v/>
      </c>
      <c r="L243" s="92" t="str">
        <f>IFERROR(IF(Table2[[#This Row],[Item Code]]="","",Table2[[#This Row],[Beginning On Hand Stock]]-Table2[[#This Row],[Delivered from stock]]+Table2[[#This Row],[Adding to stock]]),"")</f>
        <v/>
      </c>
    </row>
    <row r="244" spans="2:12" ht="30" customHeight="1" x14ac:dyDescent="0.25">
      <c r="B244" s="89"/>
      <c r="C244" s="89"/>
      <c r="D244" s="89"/>
      <c r="E244" s="90"/>
      <c r="F244" s="89"/>
      <c r="G244" s="89"/>
      <c r="H244" s="89"/>
      <c r="I244" s="89"/>
      <c r="J244" s="92" t="str">
        <f>IFERROR(IF(Table2[[#This Row],[Item Code]]="","",SUMIFS('PO Management'!G:G,'PO Management'!E:E,Table2[[#This Row],[Item Code]],'PO Management'!K:K,"receive from stock")),"")</f>
        <v/>
      </c>
      <c r="K244" s="92" t="str">
        <f>IFERROR(IF(Table2[[#This Row],[Item Code]]="","",SUMIFS('PO Management'!G:G,'PO Management'!E:E,Table2[[#This Row],[Item Code]],'PO Management'!O:O,"received")),"")</f>
        <v/>
      </c>
      <c r="L244" s="92" t="str">
        <f>IFERROR(IF(Table2[[#This Row],[Item Code]]="","",Table2[[#This Row],[Beginning On Hand Stock]]-Table2[[#This Row],[Delivered from stock]]+Table2[[#This Row],[Adding to stock]]),"")</f>
        <v/>
      </c>
    </row>
    <row r="245" spans="2:12" ht="30" customHeight="1" x14ac:dyDescent="0.25">
      <c r="B245" s="89"/>
      <c r="C245" s="89"/>
      <c r="D245" s="89"/>
      <c r="E245" s="90"/>
      <c r="F245" s="89"/>
      <c r="G245" s="89"/>
      <c r="H245" s="89"/>
      <c r="I245" s="89"/>
      <c r="J245" s="92" t="str">
        <f>IFERROR(IF(Table2[[#This Row],[Item Code]]="","",SUMIFS('PO Management'!G:G,'PO Management'!E:E,Table2[[#This Row],[Item Code]],'PO Management'!K:K,"receive from stock")),"")</f>
        <v/>
      </c>
      <c r="K245" s="92" t="str">
        <f>IFERROR(IF(Table2[[#This Row],[Item Code]]="","",SUMIFS('PO Management'!G:G,'PO Management'!E:E,Table2[[#This Row],[Item Code]],'PO Management'!O:O,"received")),"")</f>
        <v/>
      </c>
      <c r="L245" s="92" t="str">
        <f>IFERROR(IF(Table2[[#This Row],[Item Code]]="","",Table2[[#This Row],[Beginning On Hand Stock]]-Table2[[#This Row],[Delivered from stock]]+Table2[[#This Row],[Adding to stock]]),"")</f>
        <v/>
      </c>
    </row>
    <row r="246" spans="2:12" ht="30" customHeight="1" x14ac:dyDescent="0.25">
      <c r="B246" s="89"/>
      <c r="C246" s="89"/>
      <c r="D246" s="89"/>
      <c r="E246" s="90"/>
      <c r="F246" s="89"/>
      <c r="G246" s="89"/>
      <c r="H246" s="89"/>
      <c r="I246" s="89"/>
      <c r="J246" s="92" t="str">
        <f>IFERROR(IF(Table2[[#This Row],[Item Code]]="","",SUMIFS('PO Management'!G:G,'PO Management'!E:E,Table2[[#This Row],[Item Code]],'PO Management'!K:K,"receive from stock")),"")</f>
        <v/>
      </c>
      <c r="K246" s="92" t="str">
        <f>IFERROR(IF(Table2[[#This Row],[Item Code]]="","",SUMIFS('PO Management'!G:G,'PO Management'!E:E,Table2[[#This Row],[Item Code]],'PO Management'!O:O,"received")),"")</f>
        <v/>
      </c>
      <c r="L246" s="92" t="str">
        <f>IFERROR(IF(Table2[[#This Row],[Item Code]]="","",Table2[[#This Row],[Beginning On Hand Stock]]-Table2[[#This Row],[Delivered from stock]]+Table2[[#This Row],[Adding to stock]]),"")</f>
        <v/>
      </c>
    </row>
    <row r="247" spans="2:12" ht="30" customHeight="1" x14ac:dyDescent="0.25">
      <c r="B247" s="89"/>
      <c r="C247" s="89"/>
      <c r="D247" s="89"/>
      <c r="E247" s="90"/>
      <c r="F247" s="89"/>
      <c r="G247" s="89"/>
      <c r="H247" s="89"/>
      <c r="I247" s="89"/>
      <c r="J247" s="92" t="str">
        <f>IFERROR(IF(Table2[[#This Row],[Item Code]]="","",SUMIFS('PO Management'!G:G,'PO Management'!E:E,Table2[[#This Row],[Item Code]],'PO Management'!K:K,"receive from stock")),"")</f>
        <v/>
      </c>
      <c r="K247" s="92" t="str">
        <f>IFERROR(IF(Table2[[#This Row],[Item Code]]="","",SUMIFS('PO Management'!G:G,'PO Management'!E:E,Table2[[#This Row],[Item Code]],'PO Management'!O:O,"received")),"")</f>
        <v/>
      </c>
      <c r="L247" s="92" t="str">
        <f>IFERROR(IF(Table2[[#This Row],[Item Code]]="","",Table2[[#This Row],[Beginning On Hand Stock]]-Table2[[#This Row],[Delivered from stock]]+Table2[[#This Row],[Adding to stock]]),"")</f>
        <v/>
      </c>
    </row>
    <row r="248" spans="2:12" ht="30" customHeight="1" x14ac:dyDescent="0.25">
      <c r="B248" s="89"/>
      <c r="C248" s="89"/>
      <c r="D248" s="89"/>
      <c r="E248" s="90"/>
      <c r="F248" s="89"/>
      <c r="G248" s="89"/>
      <c r="H248" s="89"/>
      <c r="I248" s="89"/>
      <c r="J248" s="92" t="str">
        <f>IFERROR(IF(Table2[[#This Row],[Item Code]]="","",SUMIFS('PO Management'!G:G,'PO Management'!E:E,Table2[[#This Row],[Item Code]],'PO Management'!K:K,"receive from stock")),"")</f>
        <v/>
      </c>
      <c r="K248" s="92" t="str">
        <f>IFERROR(IF(Table2[[#This Row],[Item Code]]="","",SUMIFS('PO Management'!G:G,'PO Management'!E:E,Table2[[#This Row],[Item Code]],'PO Management'!O:O,"received")),"")</f>
        <v/>
      </c>
      <c r="L248" s="92" t="str">
        <f>IFERROR(IF(Table2[[#This Row],[Item Code]]="","",Table2[[#This Row],[Beginning On Hand Stock]]-Table2[[#This Row],[Delivered from stock]]+Table2[[#This Row],[Adding to stock]]),"")</f>
        <v/>
      </c>
    </row>
    <row r="249" spans="2:12" ht="30" customHeight="1" x14ac:dyDescent="0.25">
      <c r="B249" s="89"/>
      <c r="C249" s="89"/>
      <c r="D249" s="89"/>
      <c r="E249" s="90"/>
      <c r="F249" s="89"/>
      <c r="G249" s="89"/>
      <c r="H249" s="89"/>
      <c r="I249" s="89"/>
      <c r="J249" s="92" t="str">
        <f>IFERROR(IF(Table2[[#This Row],[Item Code]]="","",SUMIFS('PO Management'!G:G,'PO Management'!E:E,Table2[[#This Row],[Item Code]],'PO Management'!K:K,"receive from stock")),"")</f>
        <v/>
      </c>
      <c r="K249" s="92" t="str">
        <f>IFERROR(IF(Table2[[#This Row],[Item Code]]="","",SUMIFS('PO Management'!G:G,'PO Management'!E:E,Table2[[#This Row],[Item Code]],'PO Management'!O:O,"received")),"")</f>
        <v/>
      </c>
      <c r="L249" s="92" t="str">
        <f>IFERROR(IF(Table2[[#This Row],[Item Code]]="","",Table2[[#This Row],[Beginning On Hand Stock]]-Table2[[#This Row],[Delivered from stock]]+Table2[[#This Row],[Adding to stock]]),"")</f>
        <v/>
      </c>
    </row>
    <row r="250" spans="2:12" ht="30" customHeight="1" x14ac:dyDescent="0.25">
      <c r="B250" s="89"/>
      <c r="C250" s="89"/>
      <c r="D250" s="89"/>
      <c r="E250" s="90"/>
      <c r="F250" s="89"/>
      <c r="G250" s="89"/>
      <c r="H250" s="89"/>
      <c r="I250" s="89"/>
      <c r="J250" s="92" t="str">
        <f>IFERROR(IF(Table2[[#This Row],[Item Code]]="","",SUMIFS('PO Management'!G:G,'PO Management'!E:E,Table2[[#This Row],[Item Code]],'PO Management'!K:K,"receive from stock")),"")</f>
        <v/>
      </c>
      <c r="K250" s="92" t="str">
        <f>IFERROR(IF(Table2[[#This Row],[Item Code]]="","",SUMIFS('PO Management'!G:G,'PO Management'!E:E,Table2[[#This Row],[Item Code]],'PO Management'!O:O,"received")),"")</f>
        <v/>
      </c>
      <c r="L250" s="92" t="str">
        <f>IFERROR(IF(Table2[[#This Row],[Item Code]]="","",Table2[[#This Row],[Beginning On Hand Stock]]-Table2[[#This Row],[Delivered from stock]]+Table2[[#This Row],[Adding to stock]]),"")</f>
        <v/>
      </c>
    </row>
    <row r="251" spans="2:12" ht="30" customHeight="1" x14ac:dyDescent="0.25">
      <c r="B251" s="89"/>
      <c r="C251" s="89"/>
      <c r="D251" s="89"/>
      <c r="E251" s="90"/>
      <c r="F251" s="89"/>
      <c r="G251" s="89"/>
      <c r="H251" s="89"/>
      <c r="I251" s="89"/>
      <c r="J251" s="92" t="str">
        <f>IFERROR(IF(Table2[[#This Row],[Item Code]]="","",SUMIFS('PO Management'!G:G,'PO Management'!E:E,Table2[[#This Row],[Item Code]],'PO Management'!K:K,"receive from stock")),"")</f>
        <v/>
      </c>
      <c r="K251" s="92" t="str">
        <f>IFERROR(IF(Table2[[#This Row],[Item Code]]="","",SUMIFS('PO Management'!G:G,'PO Management'!E:E,Table2[[#This Row],[Item Code]],'PO Management'!O:O,"received")),"")</f>
        <v/>
      </c>
      <c r="L251" s="92" t="str">
        <f>IFERROR(IF(Table2[[#This Row],[Item Code]]="","",Table2[[#This Row],[Beginning On Hand Stock]]-Table2[[#This Row],[Delivered from stock]]+Table2[[#This Row],[Adding to stock]]),"")</f>
        <v/>
      </c>
    </row>
    <row r="252" spans="2:12" ht="30" customHeight="1" x14ac:dyDescent="0.25">
      <c r="B252" s="89"/>
      <c r="C252" s="89"/>
      <c r="D252" s="89"/>
      <c r="E252" s="90"/>
      <c r="F252" s="89"/>
      <c r="G252" s="89"/>
      <c r="H252" s="89"/>
      <c r="I252" s="89"/>
      <c r="J252" s="92" t="str">
        <f>IFERROR(IF(Table2[[#This Row],[Item Code]]="","",SUMIFS('PO Management'!G:G,'PO Management'!E:E,Table2[[#This Row],[Item Code]],'PO Management'!K:K,"receive from stock")),"")</f>
        <v/>
      </c>
      <c r="K252" s="92" t="str">
        <f>IFERROR(IF(Table2[[#This Row],[Item Code]]="","",SUMIFS('PO Management'!G:G,'PO Management'!E:E,Table2[[#This Row],[Item Code]],'PO Management'!O:O,"received")),"")</f>
        <v/>
      </c>
      <c r="L252" s="92" t="str">
        <f>IFERROR(IF(Table2[[#This Row],[Item Code]]="","",Table2[[#This Row],[Beginning On Hand Stock]]-Table2[[#This Row],[Delivered from stock]]+Table2[[#This Row],[Adding to stock]]),"")</f>
        <v/>
      </c>
    </row>
    <row r="253" spans="2:12" ht="30" customHeight="1" x14ac:dyDescent="0.25">
      <c r="B253" s="89"/>
      <c r="C253" s="89"/>
      <c r="D253" s="89"/>
      <c r="E253" s="90"/>
      <c r="F253" s="89"/>
      <c r="G253" s="89"/>
      <c r="H253" s="89"/>
      <c r="I253" s="89"/>
      <c r="J253" s="92" t="str">
        <f>IFERROR(IF(Table2[[#This Row],[Item Code]]="","",SUMIFS('PO Management'!G:G,'PO Management'!E:E,Table2[[#This Row],[Item Code]],'PO Management'!K:K,"receive from stock")),"")</f>
        <v/>
      </c>
      <c r="K253" s="92" t="str">
        <f>IFERROR(IF(Table2[[#This Row],[Item Code]]="","",SUMIFS('PO Management'!G:G,'PO Management'!E:E,Table2[[#This Row],[Item Code]],'PO Management'!O:O,"received")),"")</f>
        <v/>
      </c>
      <c r="L253" s="92" t="str">
        <f>IFERROR(IF(Table2[[#This Row],[Item Code]]="","",Table2[[#This Row],[Beginning On Hand Stock]]-Table2[[#This Row],[Delivered from stock]]+Table2[[#This Row],[Adding to stock]]),"")</f>
        <v/>
      </c>
    </row>
    <row r="254" spans="2:12" ht="30" customHeight="1" x14ac:dyDescent="0.25">
      <c r="B254" s="89"/>
      <c r="C254" s="89"/>
      <c r="D254" s="89"/>
      <c r="E254" s="90"/>
      <c r="F254" s="89"/>
      <c r="G254" s="89"/>
      <c r="H254" s="89"/>
      <c r="I254" s="89"/>
      <c r="J254" s="92" t="str">
        <f>IFERROR(IF(Table2[[#This Row],[Item Code]]="","",SUMIFS('PO Management'!G:G,'PO Management'!E:E,Table2[[#This Row],[Item Code]],'PO Management'!K:K,"receive from stock")),"")</f>
        <v/>
      </c>
      <c r="K254" s="92" t="str">
        <f>IFERROR(IF(Table2[[#This Row],[Item Code]]="","",SUMIFS('PO Management'!G:G,'PO Management'!E:E,Table2[[#This Row],[Item Code]],'PO Management'!O:O,"received")),"")</f>
        <v/>
      </c>
      <c r="L254" s="92" t="str">
        <f>IFERROR(IF(Table2[[#This Row],[Item Code]]="","",Table2[[#This Row],[Beginning On Hand Stock]]-Table2[[#This Row],[Delivered from stock]]+Table2[[#This Row],[Adding to stock]]),"")</f>
        <v/>
      </c>
    </row>
    <row r="255" spans="2:12" ht="30" customHeight="1" x14ac:dyDescent="0.25">
      <c r="B255" s="89"/>
      <c r="C255" s="89"/>
      <c r="D255" s="89"/>
      <c r="E255" s="90"/>
      <c r="F255" s="89"/>
      <c r="G255" s="89"/>
      <c r="H255" s="89"/>
      <c r="I255" s="89"/>
      <c r="J255" s="92" t="str">
        <f>IFERROR(IF(Table2[[#This Row],[Item Code]]="","",SUMIFS('PO Management'!G:G,'PO Management'!E:E,Table2[[#This Row],[Item Code]],'PO Management'!K:K,"receive from stock")),"")</f>
        <v/>
      </c>
      <c r="K255" s="92" t="str">
        <f>IFERROR(IF(Table2[[#This Row],[Item Code]]="","",SUMIFS('PO Management'!G:G,'PO Management'!E:E,Table2[[#This Row],[Item Code]],'PO Management'!O:O,"received")),"")</f>
        <v/>
      </c>
      <c r="L255" s="92" t="str">
        <f>IFERROR(IF(Table2[[#This Row],[Item Code]]="","",Table2[[#This Row],[Beginning On Hand Stock]]-Table2[[#This Row],[Delivered from stock]]+Table2[[#This Row],[Adding to stock]]),"")</f>
        <v/>
      </c>
    </row>
    <row r="256" spans="2:12" ht="30" customHeight="1" x14ac:dyDescent="0.25">
      <c r="B256" s="89"/>
      <c r="C256" s="89"/>
      <c r="D256" s="89"/>
      <c r="E256" s="90"/>
      <c r="F256" s="89"/>
      <c r="G256" s="89"/>
      <c r="H256" s="89"/>
      <c r="I256" s="89"/>
      <c r="J256" s="92" t="str">
        <f>IFERROR(IF(Table2[[#This Row],[Item Code]]="","",SUMIFS('PO Management'!G:G,'PO Management'!E:E,Table2[[#This Row],[Item Code]],'PO Management'!K:K,"receive from stock")),"")</f>
        <v/>
      </c>
      <c r="K256" s="92" t="str">
        <f>IFERROR(IF(Table2[[#This Row],[Item Code]]="","",SUMIFS('PO Management'!G:G,'PO Management'!E:E,Table2[[#This Row],[Item Code]],'PO Management'!O:O,"received")),"")</f>
        <v/>
      </c>
      <c r="L256" s="92" t="str">
        <f>IFERROR(IF(Table2[[#This Row],[Item Code]]="","",Table2[[#This Row],[Beginning On Hand Stock]]-Table2[[#This Row],[Delivered from stock]]+Table2[[#This Row],[Adding to stock]]),"")</f>
        <v/>
      </c>
    </row>
    <row r="257" spans="2:12" ht="30" customHeight="1" x14ac:dyDescent="0.25">
      <c r="B257" s="89"/>
      <c r="C257" s="89"/>
      <c r="D257" s="89"/>
      <c r="E257" s="90"/>
      <c r="F257" s="89"/>
      <c r="G257" s="89"/>
      <c r="H257" s="89"/>
      <c r="I257" s="89"/>
      <c r="J257" s="92" t="str">
        <f>IFERROR(IF(Table2[[#This Row],[Item Code]]="","",SUMIFS('PO Management'!G:G,'PO Management'!E:E,Table2[[#This Row],[Item Code]],'PO Management'!K:K,"receive from stock")),"")</f>
        <v/>
      </c>
      <c r="K257" s="92" t="str">
        <f>IFERROR(IF(Table2[[#This Row],[Item Code]]="","",SUMIFS('PO Management'!G:G,'PO Management'!E:E,Table2[[#This Row],[Item Code]],'PO Management'!O:O,"received")),"")</f>
        <v/>
      </c>
      <c r="L257" s="92" t="str">
        <f>IFERROR(IF(Table2[[#This Row],[Item Code]]="","",Table2[[#This Row],[Beginning On Hand Stock]]-Table2[[#This Row],[Delivered from stock]]+Table2[[#This Row],[Adding to stock]]),"")</f>
        <v/>
      </c>
    </row>
    <row r="258" spans="2:12" ht="30" customHeight="1" x14ac:dyDescent="0.25">
      <c r="B258" s="89"/>
      <c r="C258" s="89"/>
      <c r="D258" s="89"/>
      <c r="E258" s="90"/>
      <c r="F258" s="89"/>
      <c r="G258" s="89"/>
      <c r="H258" s="89"/>
      <c r="I258" s="89"/>
      <c r="J258" s="92" t="str">
        <f>IFERROR(IF(Table2[[#This Row],[Item Code]]="","",SUMIFS('PO Management'!G:G,'PO Management'!E:E,Table2[[#This Row],[Item Code]],'PO Management'!K:K,"receive from stock")),"")</f>
        <v/>
      </c>
      <c r="K258" s="92" t="str">
        <f>IFERROR(IF(Table2[[#This Row],[Item Code]]="","",SUMIFS('PO Management'!G:G,'PO Management'!E:E,Table2[[#This Row],[Item Code]],'PO Management'!O:O,"received")),"")</f>
        <v/>
      </c>
      <c r="L258" s="92" t="str">
        <f>IFERROR(IF(Table2[[#This Row],[Item Code]]="","",Table2[[#This Row],[Beginning On Hand Stock]]-Table2[[#This Row],[Delivered from stock]]+Table2[[#This Row],[Adding to stock]]),"")</f>
        <v/>
      </c>
    </row>
    <row r="259" spans="2:12" ht="30" customHeight="1" x14ac:dyDescent="0.25">
      <c r="B259" s="89"/>
      <c r="C259" s="89"/>
      <c r="D259" s="89"/>
      <c r="E259" s="90"/>
      <c r="F259" s="89"/>
      <c r="G259" s="89"/>
      <c r="H259" s="89"/>
      <c r="I259" s="89"/>
      <c r="J259" s="92" t="str">
        <f>IFERROR(IF(Table2[[#This Row],[Item Code]]="","",SUMIFS('PO Management'!G:G,'PO Management'!E:E,Table2[[#This Row],[Item Code]],'PO Management'!K:K,"receive from stock")),"")</f>
        <v/>
      </c>
      <c r="K259" s="92" t="str">
        <f>IFERROR(IF(Table2[[#This Row],[Item Code]]="","",SUMIFS('PO Management'!G:G,'PO Management'!E:E,Table2[[#This Row],[Item Code]],'PO Management'!O:O,"received")),"")</f>
        <v/>
      </c>
      <c r="L259" s="92" t="str">
        <f>IFERROR(IF(Table2[[#This Row],[Item Code]]="","",Table2[[#This Row],[Beginning On Hand Stock]]-Table2[[#This Row],[Delivered from stock]]+Table2[[#This Row],[Adding to stock]]),"")</f>
        <v/>
      </c>
    </row>
    <row r="260" spans="2:12" ht="30" customHeight="1" x14ac:dyDescent="0.25">
      <c r="B260" s="89"/>
      <c r="C260" s="89"/>
      <c r="D260" s="89"/>
      <c r="E260" s="90"/>
      <c r="F260" s="89"/>
      <c r="G260" s="89"/>
      <c r="H260" s="89"/>
      <c r="I260" s="89"/>
      <c r="J260" s="92" t="str">
        <f>IFERROR(IF(Table2[[#This Row],[Item Code]]="","",SUMIFS('PO Management'!G:G,'PO Management'!E:E,Table2[[#This Row],[Item Code]],'PO Management'!K:K,"receive from stock")),"")</f>
        <v/>
      </c>
      <c r="K260" s="92" t="str">
        <f>IFERROR(IF(Table2[[#This Row],[Item Code]]="","",SUMIFS('PO Management'!G:G,'PO Management'!E:E,Table2[[#This Row],[Item Code]],'PO Management'!O:O,"received")),"")</f>
        <v/>
      </c>
      <c r="L260" s="92" t="str">
        <f>IFERROR(IF(Table2[[#This Row],[Item Code]]="","",Table2[[#This Row],[Beginning On Hand Stock]]-Table2[[#This Row],[Delivered from stock]]+Table2[[#This Row],[Adding to stock]]),"")</f>
        <v/>
      </c>
    </row>
    <row r="261" spans="2:12" ht="30" customHeight="1" x14ac:dyDescent="0.25">
      <c r="B261" s="89"/>
      <c r="C261" s="89"/>
      <c r="D261" s="89"/>
      <c r="E261" s="90"/>
      <c r="F261" s="89"/>
      <c r="G261" s="89"/>
      <c r="H261" s="89"/>
      <c r="I261" s="89"/>
      <c r="J261" s="92" t="str">
        <f>IFERROR(IF(Table2[[#This Row],[Item Code]]="","",SUMIFS('PO Management'!G:G,'PO Management'!E:E,Table2[[#This Row],[Item Code]],'PO Management'!K:K,"receive from stock")),"")</f>
        <v/>
      </c>
      <c r="K261" s="92" t="str">
        <f>IFERROR(IF(Table2[[#This Row],[Item Code]]="","",SUMIFS('PO Management'!G:G,'PO Management'!E:E,Table2[[#This Row],[Item Code]],'PO Management'!O:O,"received")),"")</f>
        <v/>
      </c>
      <c r="L261" s="92" t="str">
        <f>IFERROR(IF(Table2[[#This Row],[Item Code]]="","",Table2[[#This Row],[Beginning On Hand Stock]]-Table2[[#This Row],[Delivered from stock]]+Table2[[#This Row],[Adding to stock]]),"")</f>
        <v/>
      </c>
    </row>
    <row r="262" spans="2:12" ht="30" customHeight="1" x14ac:dyDescent="0.25">
      <c r="B262" s="89"/>
      <c r="C262" s="89"/>
      <c r="D262" s="89"/>
      <c r="E262" s="90"/>
      <c r="F262" s="89"/>
      <c r="G262" s="89"/>
      <c r="H262" s="89"/>
      <c r="I262" s="89"/>
      <c r="J262" s="92" t="str">
        <f>IFERROR(IF(Table2[[#This Row],[Item Code]]="","",SUMIFS('PO Management'!G:G,'PO Management'!E:E,Table2[[#This Row],[Item Code]],'PO Management'!K:K,"receive from stock")),"")</f>
        <v/>
      </c>
      <c r="K262" s="92" t="str">
        <f>IFERROR(IF(Table2[[#This Row],[Item Code]]="","",SUMIFS('PO Management'!G:G,'PO Management'!E:E,Table2[[#This Row],[Item Code]],'PO Management'!O:O,"received")),"")</f>
        <v/>
      </c>
      <c r="L262" s="92" t="str">
        <f>IFERROR(IF(Table2[[#This Row],[Item Code]]="","",Table2[[#This Row],[Beginning On Hand Stock]]-Table2[[#This Row],[Delivered from stock]]+Table2[[#This Row],[Adding to stock]]),"")</f>
        <v/>
      </c>
    </row>
    <row r="263" spans="2:12" ht="30" customHeight="1" x14ac:dyDescent="0.25">
      <c r="B263" s="89"/>
      <c r="C263" s="89"/>
      <c r="D263" s="89"/>
      <c r="E263" s="90"/>
      <c r="F263" s="89"/>
      <c r="G263" s="89"/>
      <c r="H263" s="89"/>
      <c r="I263" s="89"/>
      <c r="J263" s="92" t="str">
        <f>IFERROR(IF(Table2[[#This Row],[Item Code]]="","",SUMIFS('PO Management'!G:G,'PO Management'!E:E,Table2[[#This Row],[Item Code]],'PO Management'!K:K,"receive from stock")),"")</f>
        <v/>
      </c>
      <c r="K263" s="92" t="str">
        <f>IFERROR(IF(Table2[[#This Row],[Item Code]]="","",SUMIFS('PO Management'!G:G,'PO Management'!E:E,Table2[[#This Row],[Item Code]],'PO Management'!O:O,"received")),"")</f>
        <v/>
      </c>
      <c r="L263" s="92" t="str">
        <f>IFERROR(IF(Table2[[#This Row],[Item Code]]="","",Table2[[#This Row],[Beginning On Hand Stock]]-Table2[[#This Row],[Delivered from stock]]+Table2[[#This Row],[Adding to stock]]),"")</f>
        <v/>
      </c>
    </row>
    <row r="264" spans="2:12" ht="30" customHeight="1" x14ac:dyDescent="0.25">
      <c r="B264" s="89"/>
      <c r="C264" s="89"/>
      <c r="D264" s="89"/>
      <c r="E264" s="90"/>
      <c r="F264" s="89"/>
      <c r="G264" s="89"/>
      <c r="H264" s="89"/>
      <c r="I264" s="89"/>
      <c r="J264" s="92" t="str">
        <f>IFERROR(IF(Table2[[#This Row],[Item Code]]="","",SUMIFS('PO Management'!G:G,'PO Management'!E:E,Table2[[#This Row],[Item Code]],'PO Management'!K:K,"receive from stock")),"")</f>
        <v/>
      </c>
      <c r="K264" s="92" t="str">
        <f>IFERROR(IF(Table2[[#This Row],[Item Code]]="","",SUMIFS('PO Management'!G:G,'PO Management'!E:E,Table2[[#This Row],[Item Code]],'PO Management'!O:O,"received")),"")</f>
        <v/>
      </c>
      <c r="L264" s="92" t="str">
        <f>IFERROR(IF(Table2[[#This Row],[Item Code]]="","",Table2[[#This Row],[Beginning On Hand Stock]]-Table2[[#This Row],[Delivered from stock]]+Table2[[#This Row],[Adding to stock]]),"")</f>
        <v/>
      </c>
    </row>
    <row r="265" spans="2:12" ht="30" customHeight="1" x14ac:dyDescent="0.25">
      <c r="B265" s="89"/>
      <c r="C265" s="89"/>
      <c r="D265" s="89"/>
      <c r="E265" s="90"/>
      <c r="F265" s="89"/>
      <c r="G265" s="89"/>
      <c r="H265" s="89"/>
      <c r="I265" s="89"/>
      <c r="J265" s="92" t="str">
        <f>IFERROR(IF(Table2[[#This Row],[Item Code]]="","",SUMIFS('PO Management'!G:G,'PO Management'!E:E,Table2[[#This Row],[Item Code]],'PO Management'!K:K,"receive from stock")),"")</f>
        <v/>
      </c>
      <c r="K265" s="92" t="str">
        <f>IFERROR(IF(Table2[[#This Row],[Item Code]]="","",SUMIFS('PO Management'!G:G,'PO Management'!E:E,Table2[[#This Row],[Item Code]],'PO Management'!O:O,"received")),"")</f>
        <v/>
      </c>
      <c r="L265" s="92" t="str">
        <f>IFERROR(IF(Table2[[#This Row],[Item Code]]="","",Table2[[#This Row],[Beginning On Hand Stock]]-Table2[[#This Row],[Delivered from stock]]+Table2[[#This Row],[Adding to stock]]),"")</f>
        <v/>
      </c>
    </row>
    <row r="266" spans="2:12" ht="30" customHeight="1" x14ac:dyDescent="0.25">
      <c r="B266" s="89"/>
      <c r="C266" s="89"/>
      <c r="D266" s="89"/>
      <c r="E266" s="90"/>
      <c r="F266" s="89"/>
      <c r="G266" s="89"/>
      <c r="H266" s="89"/>
      <c r="I266" s="89"/>
      <c r="J266" s="92" t="str">
        <f>IFERROR(IF(Table2[[#This Row],[Item Code]]="","",SUMIFS('PO Management'!G:G,'PO Management'!E:E,Table2[[#This Row],[Item Code]],'PO Management'!K:K,"receive from stock")),"")</f>
        <v/>
      </c>
      <c r="K266" s="92" t="str">
        <f>IFERROR(IF(Table2[[#This Row],[Item Code]]="","",SUMIFS('PO Management'!G:G,'PO Management'!E:E,Table2[[#This Row],[Item Code]],'PO Management'!O:O,"received")),"")</f>
        <v/>
      </c>
      <c r="L266" s="92" t="str">
        <f>IFERROR(IF(Table2[[#This Row],[Item Code]]="","",Table2[[#This Row],[Beginning On Hand Stock]]-Table2[[#This Row],[Delivered from stock]]+Table2[[#This Row],[Adding to stock]]),"")</f>
        <v/>
      </c>
    </row>
    <row r="267" spans="2:12" ht="30" customHeight="1" x14ac:dyDescent="0.25">
      <c r="B267" s="89"/>
      <c r="C267" s="89"/>
      <c r="D267" s="89"/>
      <c r="E267" s="90"/>
      <c r="F267" s="89"/>
      <c r="G267" s="89"/>
      <c r="H267" s="89"/>
      <c r="I267" s="89"/>
      <c r="J267" s="92" t="str">
        <f>IFERROR(IF(Table2[[#This Row],[Item Code]]="","",SUMIFS('PO Management'!G:G,'PO Management'!E:E,Table2[[#This Row],[Item Code]],'PO Management'!K:K,"receive from stock")),"")</f>
        <v/>
      </c>
      <c r="K267" s="92" t="str">
        <f>IFERROR(IF(Table2[[#This Row],[Item Code]]="","",SUMIFS('PO Management'!G:G,'PO Management'!E:E,Table2[[#This Row],[Item Code]],'PO Management'!O:O,"received")),"")</f>
        <v/>
      </c>
      <c r="L267" s="92" t="str">
        <f>IFERROR(IF(Table2[[#This Row],[Item Code]]="","",Table2[[#This Row],[Beginning On Hand Stock]]-Table2[[#This Row],[Delivered from stock]]+Table2[[#This Row],[Adding to stock]]),"")</f>
        <v/>
      </c>
    </row>
    <row r="268" spans="2:12" ht="30" customHeight="1" x14ac:dyDescent="0.25">
      <c r="B268" s="89"/>
      <c r="C268" s="89"/>
      <c r="D268" s="89"/>
      <c r="E268" s="90"/>
      <c r="F268" s="89"/>
      <c r="G268" s="89"/>
      <c r="H268" s="89"/>
      <c r="I268" s="89"/>
      <c r="J268" s="92" t="str">
        <f>IFERROR(IF(Table2[[#This Row],[Item Code]]="","",SUMIFS('PO Management'!G:G,'PO Management'!E:E,Table2[[#This Row],[Item Code]],'PO Management'!K:K,"receive from stock")),"")</f>
        <v/>
      </c>
      <c r="K268" s="92" t="str">
        <f>IFERROR(IF(Table2[[#This Row],[Item Code]]="","",SUMIFS('PO Management'!G:G,'PO Management'!E:E,Table2[[#This Row],[Item Code]],'PO Management'!O:O,"received")),"")</f>
        <v/>
      </c>
      <c r="L268" s="92" t="str">
        <f>IFERROR(IF(Table2[[#This Row],[Item Code]]="","",Table2[[#This Row],[Beginning On Hand Stock]]-Table2[[#This Row],[Delivered from stock]]+Table2[[#This Row],[Adding to stock]]),"")</f>
        <v/>
      </c>
    </row>
    <row r="269" spans="2:12" ht="30" customHeight="1" x14ac:dyDescent="0.25">
      <c r="B269" s="89"/>
      <c r="C269" s="89"/>
      <c r="D269" s="89"/>
      <c r="E269" s="90"/>
      <c r="F269" s="89"/>
      <c r="G269" s="89"/>
      <c r="H269" s="89"/>
      <c r="I269" s="89"/>
      <c r="J269" s="92" t="str">
        <f>IFERROR(IF(Table2[[#This Row],[Item Code]]="","",SUMIFS('PO Management'!G:G,'PO Management'!E:E,Table2[[#This Row],[Item Code]],'PO Management'!K:K,"receive from stock")),"")</f>
        <v/>
      </c>
      <c r="K269" s="92" t="str">
        <f>IFERROR(IF(Table2[[#This Row],[Item Code]]="","",SUMIFS('PO Management'!G:G,'PO Management'!E:E,Table2[[#This Row],[Item Code]],'PO Management'!O:O,"received")),"")</f>
        <v/>
      </c>
      <c r="L269" s="92" t="str">
        <f>IFERROR(IF(Table2[[#This Row],[Item Code]]="","",Table2[[#This Row],[Beginning On Hand Stock]]-Table2[[#This Row],[Delivered from stock]]+Table2[[#This Row],[Adding to stock]]),"")</f>
        <v/>
      </c>
    </row>
    <row r="270" spans="2:12" ht="30" customHeight="1" x14ac:dyDescent="0.25">
      <c r="B270" s="89"/>
      <c r="C270" s="89"/>
      <c r="D270" s="89"/>
      <c r="E270" s="90"/>
      <c r="F270" s="89"/>
      <c r="G270" s="89"/>
      <c r="H270" s="89"/>
      <c r="I270" s="89"/>
      <c r="J270" s="92" t="str">
        <f>IFERROR(IF(Table2[[#This Row],[Item Code]]="","",SUMIFS('PO Management'!G:G,'PO Management'!E:E,Table2[[#This Row],[Item Code]],'PO Management'!K:K,"receive from stock")),"")</f>
        <v/>
      </c>
      <c r="K270" s="92" t="str">
        <f>IFERROR(IF(Table2[[#This Row],[Item Code]]="","",SUMIFS('PO Management'!G:G,'PO Management'!E:E,Table2[[#This Row],[Item Code]],'PO Management'!O:O,"received")),"")</f>
        <v/>
      </c>
      <c r="L270" s="92" t="str">
        <f>IFERROR(IF(Table2[[#This Row],[Item Code]]="","",Table2[[#This Row],[Beginning On Hand Stock]]-Table2[[#This Row],[Delivered from stock]]+Table2[[#This Row],[Adding to stock]]),"")</f>
        <v/>
      </c>
    </row>
    <row r="271" spans="2:12" ht="30" customHeight="1" x14ac:dyDescent="0.25">
      <c r="B271" s="89"/>
      <c r="C271" s="89"/>
      <c r="D271" s="89"/>
      <c r="E271" s="90"/>
      <c r="F271" s="89"/>
      <c r="G271" s="89"/>
      <c r="H271" s="89"/>
      <c r="I271" s="89"/>
      <c r="J271" s="92" t="str">
        <f>IFERROR(IF(Table2[[#This Row],[Item Code]]="","",SUMIFS('PO Management'!G:G,'PO Management'!E:E,Table2[[#This Row],[Item Code]],'PO Management'!K:K,"receive from stock")),"")</f>
        <v/>
      </c>
      <c r="K271" s="92" t="str">
        <f>IFERROR(IF(Table2[[#This Row],[Item Code]]="","",SUMIFS('PO Management'!G:G,'PO Management'!E:E,Table2[[#This Row],[Item Code]],'PO Management'!O:O,"received")),"")</f>
        <v/>
      </c>
      <c r="L271" s="92" t="str">
        <f>IFERROR(IF(Table2[[#This Row],[Item Code]]="","",Table2[[#This Row],[Beginning On Hand Stock]]-Table2[[#This Row],[Delivered from stock]]+Table2[[#This Row],[Adding to stock]]),"")</f>
        <v/>
      </c>
    </row>
    <row r="272" spans="2:12" ht="30" customHeight="1" x14ac:dyDescent="0.25">
      <c r="B272" s="89"/>
      <c r="C272" s="89"/>
      <c r="D272" s="89"/>
      <c r="E272" s="90"/>
      <c r="F272" s="89"/>
      <c r="G272" s="89"/>
      <c r="H272" s="89"/>
      <c r="I272" s="89"/>
      <c r="J272" s="92" t="str">
        <f>IFERROR(IF(Table2[[#This Row],[Item Code]]="","",SUMIFS('PO Management'!G:G,'PO Management'!E:E,Table2[[#This Row],[Item Code]],'PO Management'!K:K,"receive from stock")),"")</f>
        <v/>
      </c>
      <c r="K272" s="92" t="str">
        <f>IFERROR(IF(Table2[[#This Row],[Item Code]]="","",SUMIFS('PO Management'!G:G,'PO Management'!E:E,Table2[[#This Row],[Item Code]],'PO Management'!O:O,"received")),"")</f>
        <v/>
      </c>
      <c r="L272" s="92" t="str">
        <f>IFERROR(IF(Table2[[#This Row],[Item Code]]="","",Table2[[#This Row],[Beginning On Hand Stock]]-Table2[[#This Row],[Delivered from stock]]+Table2[[#This Row],[Adding to stock]]),"")</f>
        <v/>
      </c>
    </row>
    <row r="273" spans="2:12" ht="30" customHeight="1" x14ac:dyDescent="0.25">
      <c r="B273" s="89"/>
      <c r="C273" s="89"/>
      <c r="D273" s="89"/>
      <c r="E273" s="90"/>
      <c r="F273" s="89"/>
      <c r="G273" s="89"/>
      <c r="H273" s="89"/>
      <c r="I273" s="89"/>
      <c r="J273" s="92" t="str">
        <f>IFERROR(IF(Table2[[#This Row],[Item Code]]="","",SUMIFS('PO Management'!G:G,'PO Management'!E:E,Table2[[#This Row],[Item Code]],'PO Management'!K:K,"receive from stock")),"")</f>
        <v/>
      </c>
      <c r="K273" s="92" t="str">
        <f>IFERROR(IF(Table2[[#This Row],[Item Code]]="","",SUMIFS('PO Management'!G:G,'PO Management'!E:E,Table2[[#This Row],[Item Code]],'PO Management'!O:O,"received")),"")</f>
        <v/>
      </c>
      <c r="L273" s="92" t="str">
        <f>IFERROR(IF(Table2[[#This Row],[Item Code]]="","",Table2[[#This Row],[Beginning On Hand Stock]]-Table2[[#This Row],[Delivered from stock]]+Table2[[#This Row],[Adding to stock]]),"")</f>
        <v/>
      </c>
    </row>
    <row r="274" spans="2:12" ht="30" customHeight="1" x14ac:dyDescent="0.25">
      <c r="B274" s="89"/>
      <c r="C274" s="89"/>
      <c r="D274" s="89"/>
      <c r="E274" s="90"/>
      <c r="F274" s="89"/>
      <c r="G274" s="89"/>
      <c r="H274" s="89"/>
      <c r="I274" s="89"/>
      <c r="J274" s="92" t="str">
        <f>IFERROR(IF(Table2[[#This Row],[Item Code]]="","",SUMIFS('PO Management'!G:G,'PO Management'!E:E,Table2[[#This Row],[Item Code]],'PO Management'!K:K,"receive from stock")),"")</f>
        <v/>
      </c>
      <c r="K274" s="92" t="str">
        <f>IFERROR(IF(Table2[[#This Row],[Item Code]]="","",SUMIFS('PO Management'!G:G,'PO Management'!E:E,Table2[[#This Row],[Item Code]],'PO Management'!O:O,"received")),"")</f>
        <v/>
      </c>
      <c r="L274" s="92" t="str">
        <f>IFERROR(IF(Table2[[#This Row],[Item Code]]="","",Table2[[#This Row],[Beginning On Hand Stock]]-Table2[[#This Row],[Delivered from stock]]+Table2[[#This Row],[Adding to stock]]),"")</f>
        <v/>
      </c>
    </row>
    <row r="275" spans="2:12" ht="30" customHeight="1" x14ac:dyDescent="0.25">
      <c r="B275" s="89"/>
      <c r="C275" s="89"/>
      <c r="D275" s="89"/>
      <c r="E275" s="90"/>
      <c r="F275" s="89"/>
      <c r="G275" s="89"/>
      <c r="H275" s="89"/>
      <c r="I275" s="89"/>
      <c r="J275" s="92" t="str">
        <f>IFERROR(IF(Table2[[#This Row],[Item Code]]="","",SUMIFS('PO Management'!G:G,'PO Management'!E:E,Table2[[#This Row],[Item Code]],'PO Management'!K:K,"receive from stock")),"")</f>
        <v/>
      </c>
      <c r="K275" s="92" t="str">
        <f>IFERROR(IF(Table2[[#This Row],[Item Code]]="","",SUMIFS('PO Management'!G:G,'PO Management'!E:E,Table2[[#This Row],[Item Code]],'PO Management'!O:O,"received")),"")</f>
        <v/>
      </c>
      <c r="L275" s="92" t="str">
        <f>IFERROR(IF(Table2[[#This Row],[Item Code]]="","",Table2[[#This Row],[Beginning On Hand Stock]]-Table2[[#This Row],[Delivered from stock]]+Table2[[#This Row],[Adding to stock]]),"")</f>
        <v/>
      </c>
    </row>
    <row r="276" spans="2:12" ht="30" customHeight="1" x14ac:dyDescent="0.25">
      <c r="B276" s="89"/>
      <c r="C276" s="89"/>
      <c r="D276" s="89"/>
      <c r="E276" s="90"/>
      <c r="F276" s="89"/>
      <c r="G276" s="89"/>
      <c r="H276" s="89"/>
      <c r="I276" s="89"/>
      <c r="J276" s="92" t="str">
        <f>IFERROR(IF(Table2[[#This Row],[Item Code]]="","",SUMIFS('PO Management'!G:G,'PO Management'!E:E,Table2[[#This Row],[Item Code]],'PO Management'!K:K,"receive from stock")),"")</f>
        <v/>
      </c>
      <c r="K276" s="92" t="str">
        <f>IFERROR(IF(Table2[[#This Row],[Item Code]]="","",SUMIFS('PO Management'!G:G,'PO Management'!E:E,Table2[[#This Row],[Item Code]],'PO Management'!O:O,"received")),"")</f>
        <v/>
      </c>
      <c r="L276" s="92" t="str">
        <f>IFERROR(IF(Table2[[#This Row],[Item Code]]="","",Table2[[#This Row],[Beginning On Hand Stock]]-Table2[[#This Row],[Delivered from stock]]+Table2[[#This Row],[Adding to stock]]),"")</f>
        <v/>
      </c>
    </row>
    <row r="277" spans="2:12" ht="30" customHeight="1" x14ac:dyDescent="0.25">
      <c r="B277" s="89"/>
      <c r="C277" s="89"/>
      <c r="D277" s="89"/>
      <c r="E277" s="90"/>
      <c r="F277" s="89"/>
      <c r="G277" s="89"/>
      <c r="H277" s="89"/>
      <c r="I277" s="89"/>
      <c r="J277" s="92" t="str">
        <f>IFERROR(IF(Table2[[#This Row],[Item Code]]="","",SUMIFS('PO Management'!G:G,'PO Management'!E:E,Table2[[#This Row],[Item Code]],'PO Management'!K:K,"receive from stock")),"")</f>
        <v/>
      </c>
      <c r="K277" s="92" t="str">
        <f>IFERROR(IF(Table2[[#This Row],[Item Code]]="","",SUMIFS('PO Management'!G:G,'PO Management'!E:E,Table2[[#This Row],[Item Code]],'PO Management'!O:O,"received")),"")</f>
        <v/>
      </c>
      <c r="L277" s="92" t="str">
        <f>IFERROR(IF(Table2[[#This Row],[Item Code]]="","",Table2[[#This Row],[Beginning On Hand Stock]]-Table2[[#This Row],[Delivered from stock]]+Table2[[#This Row],[Adding to stock]]),"")</f>
        <v/>
      </c>
    </row>
    <row r="278" spans="2:12" ht="30" customHeight="1" x14ac:dyDescent="0.25">
      <c r="B278" s="89"/>
      <c r="C278" s="89"/>
      <c r="D278" s="89"/>
      <c r="E278" s="90"/>
      <c r="F278" s="89"/>
      <c r="G278" s="89"/>
      <c r="H278" s="89"/>
      <c r="I278" s="89"/>
      <c r="J278" s="92" t="str">
        <f>IFERROR(IF(Table2[[#This Row],[Item Code]]="","",SUMIFS('PO Management'!G:G,'PO Management'!E:E,Table2[[#This Row],[Item Code]],'PO Management'!K:K,"receive from stock")),"")</f>
        <v/>
      </c>
      <c r="K278" s="92" t="str">
        <f>IFERROR(IF(Table2[[#This Row],[Item Code]]="","",SUMIFS('PO Management'!G:G,'PO Management'!E:E,Table2[[#This Row],[Item Code]],'PO Management'!O:O,"received")),"")</f>
        <v/>
      </c>
      <c r="L278" s="92" t="str">
        <f>IFERROR(IF(Table2[[#This Row],[Item Code]]="","",Table2[[#This Row],[Beginning On Hand Stock]]-Table2[[#This Row],[Delivered from stock]]+Table2[[#This Row],[Adding to stock]]),"")</f>
        <v/>
      </c>
    </row>
    <row r="279" spans="2:12" ht="30" customHeight="1" x14ac:dyDescent="0.25">
      <c r="B279" s="89"/>
      <c r="C279" s="89"/>
      <c r="D279" s="89"/>
      <c r="E279" s="90"/>
      <c r="F279" s="89"/>
      <c r="G279" s="89"/>
      <c r="H279" s="89"/>
      <c r="I279" s="89"/>
      <c r="J279" s="92" t="str">
        <f>IFERROR(IF(Table2[[#This Row],[Item Code]]="","",SUMIFS('PO Management'!G:G,'PO Management'!E:E,Table2[[#This Row],[Item Code]],'PO Management'!K:K,"receive from stock")),"")</f>
        <v/>
      </c>
      <c r="K279" s="92" t="str">
        <f>IFERROR(IF(Table2[[#This Row],[Item Code]]="","",SUMIFS('PO Management'!G:G,'PO Management'!E:E,Table2[[#This Row],[Item Code]],'PO Management'!O:O,"received")),"")</f>
        <v/>
      </c>
      <c r="L279" s="92" t="str">
        <f>IFERROR(IF(Table2[[#This Row],[Item Code]]="","",Table2[[#This Row],[Beginning On Hand Stock]]-Table2[[#This Row],[Delivered from stock]]+Table2[[#This Row],[Adding to stock]]),"")</f>
        <v/>
      </c>
    </row>
    <row r="280" spans="2:12" ht="30" customHeight="1" x14ac:dyDescent="0.25">
      <c r="B280" s="89"/>
      <c r="C280" s="89"/>
      <c r="D280" s="89"/>
      <c r="E280" s="90"/>
      <c r="F280" s="89"/>
      <c r="G280" s="89"/>
      <c r="H280" s="89"/>
      <c r="I280" s="89"/>
      <c r="J280" s="92" t="str">
        <f>IFERROR(IF(Table2[[#This Row],[Item Code]]="","",SUMIFS('PO Management'!G:G,'PO Management'!E:E,Table2[[#This Row],[Item Code]],'PO Management'!K:K,"receive from stock")),"")</f>
        <v/>
      </c>
      <c r="K280" s="92" t="str">
        <f>IFERROR(IF(Table2[[#This Row],[Item Code]]="","",SUMIFS('PO Management'!G:G,'PO Management'!E:E,Table2[[#This Row],[Item Code]],'PO Management'!O:O,"received")),"")</f>
        <v/>
      </c>
      <c r="L280" s="92" t="str">
        <f>IFERROR(IF(Table2[[#This Row],[Item Code]]="","",Table2[[#This Row],[Beginning On Hand Stock]]-Table2[[#This Row],[Delivered from stock]]+Table2[[#This Row],[Adding to stock]]),"")</f>
        <v/>
      </c>
    </row>
    <row r="281" spans="2:12" ht="30" customHeight="1" x14ac:dyDescent="0.25">
      <c r="B281" s="89"/>
      <c r="C281" s="89"/>
      <c r="D281" s="89"/>
      <c r="E281" s="90"/>
      <c r="F281" s="89"/>
      <c r="G281" s="89"/>
      <c r="H281" s="89"/>
      <c r="I281" s="89"/>
      <c r="J281" s="92" t="str">
        <f>IFERROR(IF(Table2[[#This Row],[Item Code]]="","",SUMIFS('PO Management'!G:G,'PO Management'!E:E,Table2[[#This Row],[Item Code]],'PO Management'!K:K,"receive from stock")),"")</f>
        <v/>
      </c>
      <c r="K281" s="92" t="str">
        <f>IFERROR(IF(Table2[[#This Row],[Item Code]]="","",SUMIFS('PO Management'!G:G,'PO Management'!E:E,Table2[[#This Row],[Item Code]],'PO Management'!O:O,"received")),"")</f>
        <v/>
      </c>
      <c r="L281" s="92" t="str">
        <f>IFERROR(IF(Table2[[#This Row],[Item Code]]="","",Table2[[#This Row],[Beginning On Hand Stock]]-Table2[[#This Row],[Delivered from stock]]+Table2[[#This Row],[Adding to stock]]),"")</f>
        <v/>
      </c>
    </row>
    <row r="282" spans="2:12" ht="30" customHeight="1" x14ac:dyDescent="0.25">
      <c r="B282" s="89"/>
      <c r="C282" s="89"/>
      <c r="D282" s="89"/>
      <c r="E282" s="90"/>
      <c r="F282" s="89"/>
      <c r="G282" s="89"/>
      <c r="H282" s="89"/>
      <c r="I282" s="89"/>
      <c r="J282" s="92" t="str">
        <f>IFERROR(IF(Table2[[#This Row],[Item Code]]="","",SUMIFS('PO Management'!G:G,'PO Management'!E:E,Table2[[#This Row],[Item Code]],'PO Management'!K:K,"receive from stock")),"")</f>
        <v/>
      </c>
      <c r="K282" s="92" t="str">
        <f>IFERROR(IF(Table2[[#This Row],[Item Code]]="","",SUMIFS('PO Management'!G:G,'PO Management'!E:E,Table2[[#This Row],[Item Code]],'PO Management'!O:O,"received")),"")</f>
        <v/>
      </c>
      <c r="L282" s="92" t="str">
        <f>IFERROR(IF(Table2[[#This Row],[Item Code]]="","",Table2[[#This Row],[Beginning On Hand Stock]]-Table2[[#This Row],[Delivered from stock]]+Table2[[#This Row],[Adding to stock]]),"")</f>
        <v/>
      </c>
    </row>
    <row r="283" spans="2:12" ht="30" customHeight="1" x14ac:dyDescent="0.25">
      <c r="B283" s="89"/>
      <c r="C283" s="89"/>
      <c r="D283" s="89"/>
      <c r="E283" s="90"/>
      <c r="F283" s="89"/>
      <c r="G283" s="89"/>
      <c r="H283" s="89"/>
      <c r="I283" s="89"/>
      <c r="J283" s="92" t="str">
        <f>IFERROR(IF(Table2[[#This Row],[Item Code]]="","",SUMIFS('PO Management'!G:G,'PO Management'!E:E,Table2[[#This Row],[Item Code]],'PO Management'!K:K,"receive from stock")),"")</f>
        <v/>
      </c>
      <c r="K283" s="92" t="str">
        <f>IFERROR(IF(Table2[[#This Row],[Item Code]]="","",SUMIFS('PO Management'!G:G,'PO Management'!E:E,Table2[[#This Row],[Item Code]],'PO Management'!O:O,"received")),"")</f>
        <v/>
      </c>
      <c r="L283" s="92" t="str">
        <f>IFERROR(IF(Table2[[#This Row],[Item Code]]="","",Table2[[#This Row],[Beginning On Hand Stock]]-Table2[[#This Row],[Delivered from stock]]+Table2[[#This Row],[Adding to stock]]),"")</f>
        <v/>
      </c>
    </row>
    <row r="284" spans="2:12" ht="30" customHeight="1" x14ac:dyDescent="0.25">
      <c r="B284" s="89"/>
      <c r="C284" s="89"/>
      <c r="D284" s="89"/>
      <c r="E284" s="90"/>
      <c r="F284" s="89"/>
      <c r="G284" s="89"/>
      <c r="H284" s="89"/>
      <c r="I284" s="89"/>
      <c r="J284" s="92" t="str">
        <f>IFERROR(IF(Table2[[#This Row],[Item Code]]="","",SUMIFS('PO Management'!G:G,'PO Management'!E:E,Table2[[#This Row],[Item Code]],'PO Management'!K:K,"receive from stock")),"")</f>
        <v/>
      </c>
      <c r="K284" s="92" t="str">
        <f>IFERROR(IF(Table2[[#This Row],[Item Code]]="","",SUMIFS('PO Management'!G:G,'PO Management'!E:E,Table2[[#This Row],[Item Code]],'PO Management'!O:O,"received")),"")</f>
        <v/>
      </c>
      <c r="L284" s="92" t="str">
        <f>IFERROR(IF(Table2[[#This Row],[Item Code]]="","",Table2[[#This Row],[Beginning On Hand Stock]]-Table2[[#This Row],[Delivered from stock]]+Table2[[#This Row],[Adding to stock]]),"")</f>
        <v/>
      </c>
    </row>
    <row r="285" spans="2:12" ht="30" customHeight="1" x14ac:dyDescent="0.25">
      <c r="B285" s="89"/>
      <c r="C285" s="89"/>
      <c r="D285" s="89"/>
      <c r="E285" s="90"/>
      <c r="F285" s="89"/>
      <c r="G285" s="89"/>
      <c r="H285" s="89"/>
      <c r="I285" s="89"/>
      <c r="J285" s="92" t="str">
        <f>IFERROR(IF(Table2[[#This Row],[Item Code]]="","",SUMIFS('PO Management'!G:G,'PO Management'!E:E,Table2[[#This Row],[Item Code]],'PO Management'!K:K,"receive from stock")),"")</f>
        <v/>
      </c>
      <c r="K285" s="92" t="str">
        <f>IFERROR(IF(Table2[[#This Row],[Item Code]]="","",SUMIFS('PO Management'!G:G,'PO Management'!E:E,Table2[[#This Row],[Item Code]],'PO Management'!O:O,"received")),"")</f>
        <v/>
      </c>
      <c r="L285" s="92" t="str">
        <f>IFERROR(IF(Table2[[#This Row],[Item Code]]="","",Table2[[#This Row],[Beginning On Hand Stock]]-Table2[[#This Row],[Delivered from stock]]+Table2[[#This Row],[Adding to stock]]),"")</f>
        <v/>
      </c>
    </row>
    <row r="286" spans="2:12" ht="30" customHeight="1" x14ac:dyDescent="0.25">
      <c r="B286" s="89"/>
      <c r="C286" s="89"/>
      <c r="D286" s="89"/>
      <c r="E286" s="90"/>
      <c r="F286" s="89"/>
      <c r="G286" s="89"/>
      <c r="H286" s="89"/>
      <c r="I286" s="89"/>
      <c r="J286" s="92" t="str">
        <f>IFERROR(IF(Table2[[#This Row],[Item Code]]="","",SUMIFS('PO Management'!G:G,'PO Management'!E:E,Table2[[#This Row],[Item Code]],'PO Management'!K:K,"receive from stock")),"")</f>
        <v/>
      </c>
      <c r="K286" s="92" t="str">
        <f>IFERROR(IF(Table2[[#This Row],[Item Code]]="","",SUMIFS('PO Management'!G:G,'PO Management'!E:E,Table2[[#This Row],[Item Code]],'PO Management'!O:O,"received")),"")</f>
        <v/>
      </c>
      <c r="L286" s="92" t="str">
        <f>IFERROR(IF(Table2[[#This Row],[Item Code]]="","",Table2[[#This Row],[Beginning On Hand Stock]]-Table2[[#This Row],[Delivered from stock]]+Table2[[#This Row],[Adding to stock]]),"")</f>
        <v/>
      </c>
    </row>
    <row r="287" spans="2:12" ht="30" customHeight="1" x14ac:dyDescent="0.25">
      <c r="B287" s="89"/>
      <c r="C287" s="89"/>
      <c r="D287" s="89"/>
      <c r="E287" s="90"/>
      <c r="F287" s="89"/>
      <c r="G287" s="89"/>
      <c r="H287" s="89"/>
      <c r="I287" s="89"/>
      <c r="J287" s="92" t="str">
        <f>IFERROR(IF(Table2[[#This Row],[Item Code]]="","",SUMIFS('PO Management'!G:G,'PO Management'!E:E,Table2[[#This Row],[Item Code]],'PO Management'!K:K,"receive from stock")),"")</f>
        <v/>
      </c>
      <c r="K287" s="92" t="str">
        <f>IFERROR(IF(Table2[[#This Row],[Item Code]]="","",SUMIFS('PO Management'!G:G,'PO Management'!E:E,Table2[[#This Row],[Item Code]],'PO Management'!O:O,"received")),"")</f>
        <v/>
      </c>
      <c r="L287" s="92" t="str">
        <f>IFERROR(IF(Table2[[#This Row],[Item Code]]="","",Table2[[#This Row],[Beginning On Hand Stock]]-Table2[[#This Row],[Delivered from stock]]+Table2[[#This Row],[Adding to stock]]),"")</f>
        <v/>
      </c>
    </row>
    <row r="288" spans="2:12" ht="30" customHeight="1" x14ac:dyDescent="0.25">
      <c r="B288" s="89"/>
      <c r="C288" s="89"/>
      <c r="D288" s="89"/>
      <c r="E288" s="90"/>
      <c r="F288" s="89"/>
      <c r="G288" s="89"/>
      <c r="H288" s="89"/>
      <c r="I288" s="89"/>
      <c r="J288" s="92" t="str">
        <f>IFERROR(IF(Table2[[#This Row],[Item Code]]="","",SUMIFS('PO Management'!G:G,'PO Management'!E:E,Table2[[#This Row],[Item Code]],'PO Management'!K:K,"receive from stock")),"")</f>
        <v/>
      </c>
      <c r="K288" s="92" t="str">
        <f>IFERROR(IF(Table2[[#This Row],[Item Code]]="","",SUMIFS('PO Management'!G:G,'PO Management'!E:E,Table2[[#This Row],[Item Code]],'PO Management'!O:O,"received")),"")</f>
        <v/>
      </c>
      <c r="L288" s="92" t="str">
        <f>IFERROR(IF(Table2[[#This Row],[Item Code]]="","",Table2[[#This Row],[Beginning On Hand Stock]]-Table2[[#This Row],[Delivered from stock]]+Table2[[#This Row],[Adding to stock]]),"")</f>
        <v/>
      </c>
    </row>
    <row r="289" spans="2:12" ht="30" customHeight="1" x14ac:dyDescent="0.25">
      <c r="B289" s="89"/>
      <c r="C289" s="89"/>
      <c r="D289" s="89"/>
      <c r="E289" s="90"/>
      <c r="F289" s="89"/>
      <c r="G289" s="89"/>
      <c r="H289" s="89"/>
      <c r="I289" s="89"/>
      <c r="J289" s="92" t="str">
        <f>IFERROR(IF(Table2[[#This Row],[Item Code]]="","",SUMIFS('PO Management'!G:G,'PO Management'!E:E,Table2[[#This Row],[Item Code]],'PO Management'!K:K,"receive from stock")),"")</f>
        <v/>
      </c>
      <c r="K289" s="92" t="str">
        <f>IFERROR(IF(Table2[[#This Row],[Item Code]]="","",SUMIFS('PO Management'!G:G,'PO Management'!E:E,Table2[[#This Row],[Item Code]],'PO Management'!O:O,"received")),"")</f>
        <v/>
      </c>
      <c r="L289" s="92" t="str">
        <f>IFERROR(IF(Table2[[#This Row],[Item Code]]="","",Table2[[#This Row],[Beginning On Hand Stock]]-Table2[[#This Row],[Delivered from stock]]+Table2[[#This Row],[Adding to stock]]),"")</f>
        <v/>
      </c>
    </row>
    <row r="290" spans="2:12" ht="30" customHeight="1" x14ac:dyDescent="0.25">
      <c r="B290" s="89"/>
      <c r="C290" s="89"/>
      <c r="D290" s="89"/>
      <c r="E290" s="90"/>
      <c r="F290" s="89"/>
      <c r="G290" s="89"/>
      <c r="H290" s="89"/>
      <c r="I290" s="89"/>
      <c r="J290" s="92" t="str">
        <f>IFERROR(IF(Table2[[#This Row],[Item Code]]="","",SUMIFS('PO Management'!G:G,'PO Management'!E:E,Table2[[#This Row],[Item Code]],'PO Management'!K:K,"receive from stock")),"")</f>
        <v/>
      </c>
      <c r="K290" s="92" t="str">
        <f>IFERROR(IF(Table2[[#This Row],[Item Code]]="","",SUMIFS('PO Management'!G:G,'PO Management'!E:E,Table2[[#This Row],[Item Code]],'PO Management'!O:O,"received")),"")</f>
        <v/>
      </c>
      <c r="L290" s="92" t="str">
        <f>IFERROR(IF(Table2[[#This Row],[Item Code]]="","",Table2[[#This Row],[Beginning On Hand Stock]]-Table2[[#This Row],[Delivered from stock]]+Table2[[#This Row],[Adding to stock]]),"")</f>
        <v/>
      </c>
    </row>
    <row r="291" spans="2:12" ht="30" customHeight="1" x14ac:dyDescent="0.25">
      <c r="B291" s="89"/>
      <c r="C291" s="89"/>
      <c r="D291" s="89"/>
      <c r="E291" s="90"/>
      <c r="F291" s="89"/>
      <c r="G291" s="89"/>
      <c r="H291" s="89"/>
      <c r="I291" s="89"/>
      <c r="J291" s="92" t="str">
        <f>IFERROR(IF(Table2[[#This Row],[Item Code]]="","",SUMIFS('PO Management'!G:G,'PO Management'!E:E,Table2[[#This Row],[Item Code]],'PO Management'!K:K,"receive from stock")),"")</f>
        <v/>
      </c>
      <c r="K291" s="92" t="str">
        <f>IFERROR(IF(Table2[[#This Row],[Item Code]]="","",SUMIFS('PO Management'!G:G,'PO Management'!E:E,Table2[[#This Row],[Item Code]],'PO Management'!O:O,"received")),"")</f>
        <v/>
      </c>
      <c r="L291" s="92" t="str">
        <f>IFERROR(IF(Table2[[#This Row],[Item Code]]="","",Table2[[#This Row],[Beginning On Hand Stock]]-Table2[[#This Row],[Delivered from stock]]+Table2[[#This Row],[Adding to stock]]),"")</f>
        <v/>
      </c>
    </row>
    <row r="292" spans="2:12" ht="30" customHeight="1" x14ac:dyDescent="0.25">
      <c r="B292" s="89"/>
      <c r="C292" s="89"/>
      <c r="D292" s="89"/>
      <c r="E292" s="90"/>
      <c r="F292" s="89"/>
      <c r="G292" s="89"/>
      <c r="H292" s="89"/>
      <c r="I292" s="89"/>
      <c r="J292" s="92" t="str">
        <f>IFERROR(IF(Table2[[#This Row],[Item Code]]="","",SUMIFS('PO Management'!G:G,'PO Management'!E:E,Table2[[#This Row],[Item Code]],'PO Management'!K:K,"receive from stock")),"")</f>
        <v/>
      </c>
      <c r="K292" s="92" t="str">
        <f>IFERROR(IF(Table2[[#This Row],[Item Code]]="","",SUMIFS('PO Management'!G:G,'PO Management'!E:E,Table2[[#This Row],[Item Code]],'PO Management'!O:O,"received")),"")</f>
        <v/>
      </c>
      <c r="L292" s="92" t="str">
        <f>IFERROR(IF(Table2[[#This Row],[Item Code]]="","",Table2[[#This Row],[Beginning On Hand Stock]]-Table2[[#This Row],[Delivered from stock]]+Table2[[#This Row],[Adding to stock]]),"")</f>
        <v/>
      </c>
    </row>
    <row r="293" spans="2:12" ht="30" customHeight="1" x14ac:dyDescent="0.25">
      <c r="B293" s="89"/>
      <c r="C293" s="89"/>
      <c r="D293" s="89"/>
      <c r="E293" s="90"/>
      <c r="F293" s="89"/>
      <c r="G293" s="89"/>
      <c r="H293" s="89"/>
      <c r="I293" s="89"/>
      <c r="J293" s="92" t="str">
        <f>IFERROR(IF(Table2[[#This Row],[Item Code]]="","",SUMIFS('PO Management'!G:G,'PO Management'!E:E,Table2[[#This Row],[Item Code]],'PO Management'!K:K,"receive from stock")),"")</f>
        <v/>
      </c>
      <c r="K293" s="92" t="str">
        <f>IFERROR(IF(Table2[[#This Row],[Item Code]]="","",SUMIFS('PO Management'!G:G,'PO Management'!E:E,Table2[[#This Row],[Item Code]],'PO Management'!O:O,"received")),"")</f>
        <v/>
      </c>
      <c r="L293" s="92" t="str">
        <f>IFERROR(IF(Table2[[#This Row],[Item Code]]="","",Table2[[#This Row],[Beginning On Hand Stock]]-Table2[[#This Row],[Delivered from stock]]+Table2[[#This Row],[Adding to stock]]),"")</f>
        <v/>
      </c>
    </row>
    <row r="294" spans="2:12" ht="30" customHeight="1" x14ac:dyDescent="0.25">
      <c r="B294" s="89"/>
      <c r="C294" s="89"/>
      <c r="D294" s="89"/>
      <c r="E294" s="90"/>
      <c r="F294" s="89"/>
      <c r="G294" s="89"/>
      <c r="H294" s="89"/>
      <c r="I294" s="89"/>
      <c r="J294" s="92" t="str">
        <f>IFERROR(IF(Table2[[#This Row],[Item Code]]="","",SUMIFS('PO Management'!G:G,'PO Management'!E:E,Table2[[#This Row],[Item Code]],'PO Management'!K:K,"receive from stock")),"")</f>
        <v/>
      </c>
      <c r="K294" s="92" t="str">
        <f>IFERROR(IF(Table2[[#This Row],[Item Code]]="","",SUMIFS('PO Management'!G:G,'PO Management'!E:E,Table2[[#This Row],[Item Code]],'PO Management'!O:O,"received")),"")</f>
        <v/>
      </c>
      <c r="L294" s="92" t="str">
        <f>IFERROR(IF(Table2[[#This Row],[Item Code]]="","",Table2[[#This Row],[Beginning On Hand Stock]]-Table2[[#This Row],[Delivered from stock]]+Table2[[#This Row],[Adding to stock]]),"")</f>
        <v/>
      </c>
    </row>
    <row r="295" spans="2:12" ht="30" customHeight="1" x14ac:dyDescent="0.25">
      <c r="B295" s="89"/>
      <c r="C295" s="89"/>
      <c r="D295" s="89"/>
      <c r="E295" s="90"/>
      <c r="F295" s="89"/>
      <c r="G295" s="89"/>
      <c r="H295" s="89"/>
      <c r="I295" s="89"/>
      <c r="J295" s="92" t="str">
        <f>IFERROR(IF(Table2[[#This Row],[Item Code]]="","",SUMIFS('PO Management'!G:G,'PO Management'!E:E,Table2[[#This Row],[Item Code]],'PO Management'!K:K,"receive from stock")),"")</f>
        <v/>
      </c>
      <c r="K295" s="92" t="str">
        <f>IFERROR(IF(Table2[[#This Row],[Item Code]]="","",SUMIFS('PO Management'!G:G,'PO Management'!E:E,Table2[[#This Row],[Item Code]],'PO Management'!O:O,"received")),"")</f>
        <v/>
      </c>
      <c r="L295" s="92" t="str">
        <f>IFERROR(IF(Table2[[#This Row],[Item Code]]="","",Table2[[#This Row],[Beginning On Hand Stock]]-Table2[[#This Row],[Delivered from stock]]+Table2[[#This Row],[Adding to stock]]),"")</f>
        <v/>
      </c>
    </row>
    <row r="296" spans="2:12" ht="30" customHeight="1" x14ac:dyDescent="0.25">
      <c r="B296" s="89"/>
      <c r="C296" s="89"/>
      <c r="D296" s="89"/>
      <c r="E296" s="90"/>
      <c r="F296" s="89"/>
      <c r="G296" s="89"/>
      <c r="H296" s="89"/>
      <c r="I296" s="89"/>
      <c r="J296" s="92" t="str">
        <f>IFERROR(IF(Table2[[#This Row],[Item Code]]="","",SUMIFS('PO Management'!G:G,'PO Management'!E:E,Table2[[#This Row],[Item Code]],'PO Management'!K:K,"receive from stock")),"")</f>
        <v/>
      </c>
      <c r="K296" s="92" t="str">
        <f>IFERROR(IF(Table2[[#This Row],[Item Code]]="","",SUMIFS('PO Management'!G:G,'PO Management'!E:E,Table2[[#This Row],[Item Code]],'PO Management'!O:O,"received")),"")</f>
        <v/>
      </c>
      <c r="L296" s="92" t="str">
        <f>IFERROR(IF(Table2[[#This Row],[Item Code]]="","",Table2[[#This Row],[Beginning On Hand Stock]]-Table2[[#This Row],[Delivered from stock]]+Table2[[#This Row],[Adding to stock]]),"")</f>
        <v/>
      </c>
    </row>
    <row r="297" spans="2:12" ht="30" customHeight="1" x14ac:dyDescent="0.25">
      <c r="B297" s="89"/>
      <c r="C297" s="89"/>
      <c r="D297" s="89"/>
      <c r="E297" s="90"/>
      <c r="F297" s="89"/>
      <c r="G297" s="89"/>
      <c r="H297" s="89"/>
      <c r="I297" s="89"/>
      <c r="J297" s="92" t="str">
        <f>IFERROR(IF(Table2[[#This Row],[Item Code]]="","",SUMIFS('PO Management'!G:G,'PO Management'!E:E,Table2[[#This Row],[Item Code]],'PO Management'!K:K,"receive from stock")),"")</f>
        <v/>
      </c>
      <c r="K297" s="92" t="str">
        <f>IFERROR(IF(Table2[[#This Row],[Item Code]]="","",SUMIFS('PO Management'!G:G,'PO Management'!E:E,Table2[[#This Row],[Item Code]],'PO Management'!O:O,"received")),"")</f>
        <v/>
      </c>
      <c r="L297" s="92" t="str">
        <f>IFERROR(IF(Table2[[#This Row],[Item Code]]="","",Table2[[#This Row],[Beginning On Hand Stock]]-Table2[[#This Row],[Delivered from stock]]+Table2[[#This Row],[Adding to stock]]),"")</f>
        <v/>
      </c>
    </row>
    <row r="298" spans="2:12" ht="30" customHeight="1" x14ac:dyDescent="0.25">
      <c r="B298" s="89"/>
      <c r="C298" s="89"/>
      <c r="D298" s="89"/>
      <c r="E298" s="90"/>
      <c r="F298" s="89"/>
      <c r="G298" s="89"/>
      <c r="H298" s="89"/>
      <c r="I298" s="89"/>
      <c r="J298" s="92" t="str">
        <f>IFERROR(IF(Table2[[#This Row],[Item Code]]="","",SUMIFS('PO Management'!G:G,'PO Management'!E:E,Table2[[#This Row],[Item Code]],'PO Management'!K:K,"receive from stock")),"")</f>
        <v/>
      </c>
      <c r="K298" s="92" t="str">
        <f>IFERROR(IF(Table2[[#This Row],[Item Code]]="","",SUMIFS('PO Management'!G:G,'PO Management'!E:E,Table2[[#This Row],[Item Code]],'PO Management'!O:O,"received")),"")</f>
        <v/>
      </c>
      <c r="L298" s="92" t="str">
        <f>IFERROR(IF(Table2[[#This Row],[Item Code]]="","",Table2[[#This Row],[Beginning On Hand Stock]]-Table2[[#This Row],[Delivered from stock]]+Table2[[#This Row],[Adding to stock]]),"")</f>
        <v/>
      </c>
    </row>
    <row r="299" spans="2:12" ht="30" customHeight="1" x14ac:dyDescent="0.25">
      <c r="B299" s="89"/>
      <c r="C299" s="89"/>
      <c r="D299" s="89"/>
      <c r="E299" s="90"/>
      <c r="F299" s="89"/>
      <c r="G299" s="89"/>
      <c r="H299" s="89"/>
      <c r="I299" s="89"/>
      <c r="J299" s="92" t="str">
        <f>IFERROR(IF(Table2[[#This Row],[Item Code]]="","",SUMIFS('PO Management'!G:G,'PO Management'!E:E,Table2[[#This Row],[Item Code]],'PO Management'!K:K,"receive from stock")),"")</f>
        <v/>
      </c>
      <c r="K299" s="92" t="str">
        <f>IFERROR(IF(Table2[[#This Row],[Item Code]]="","",SUMIFS('PO Management'!G:G,'PO Management'!E:E,Table2[[#This Row],[Item Code]],'PO Management'!O:O,"received")),"")</f>
        <v/>
      </c>
      <c r="L299" s="92" t="str">
        <f>IFERROR(IF(Table2[[#This Row],[Item Code]]="","",Table2[[#This Row],[Beginning On Hand Stock]]-Table2[[#This Row],[Delivered from stock]]+Table2[[#This Row],[Adding to stock]]),"")</f>
        <v/>
      </c>
    </row>
    <row r="300" spans="2:12" ht="30" customHeight="1" x14ac:dyDescent="0.25">
      <c r="B300" s="89"/>
      <c r="C300" s="89"/>
      <c r="D300" s="89"/>
      <c r="E300" s="90"/>
      <c r="F300" s="89"/>
      <c r="G300" s="89"/>
      <c r="H300" s="89"/>
      <c r="I300" s="89"/>
      <c r="J300" s="92" t="str">
        <f>IFERROR(IF(Table2[[#This Row],[Item Code]]="","",SUMIFS('PO Management'!G:G,'PO Management'!E:E,Table2[[#This Row],[Item Code]],'PO Management'!K:K,"receive from stock")),"")</f>
        <v/>
      </c>
      <c r="K300" s="92" t="str">
        <f>IFERROR(IF(Table2[[#This Row],[Item Code]]="","",SUMIFS('PO Management'!G:G,'PO Management'!E:E,Table2[[#This Row],[Item Code]],'PO Management'!O:O,"received")),"")</f>
        <v/>
      </c>
      <c r="L300" s="92" t="str">
        <f>IFERROR(IF(Table2[[#This Row],[Item Code]]="","",Table2[[#This Row],[Beginning On Hand Stock]]-Table2[[#This Row],[Delivered from stock]]+Table2[[#This Row],[Adding to stock]]),"")</f>
        <v/>
      </c>
    </row>
    <row r="301" spans="2:12" ht="30" customHeight="1" x14ac:dyDescent="0.25">
      <c r="B301" s="89"/>
      <c r="C301" s="89"/>
      <c r="D301" s="89"/>
      <c r="E301" s="90"/>
      <c r="F301" s="89"/>
      <c r="G301" s="89"/>
      <c r="H301" s="89"/>
      <c r="I301" s="89"/>
      <c r="J301" s="92" t="str">
        <f>IFERROR(IF(Table2[[#This Row],[Item Code]]="","",SUMIFS('PO Management'!G:G,'PO Management'!E:E,Table2[[#This Row],[Item Code]],'PO Management'!K:K,"receive from stock")),"")</f>
        <v/>
      </c>
      <c r="K301" s="92" t="str">
        <f>IFERROR(IF(Table2[[#This Row],[Item Code]]="","",SUMIFS('PO Management'!G:G,'PO Management'!E:E,Table2[[#This Row],[Item Code]],'PO Management'!O:O,"received")),"")</f>
        <v/>
      </c>
      <c r="L301" s="92" t="str">
        <f>IFERROR(IF(Table2[[#This Row],[Item Code]]="","",Table2[[#This Row],[Beginning On Hand Stock]]-Table2[[#This Row],[Delivered from stock]]+Table2[[#This Row],[Adding to stock]]),"")</f>
        <v/>
      </c>
    </row>
    <row r="302" spans="2:12" ht="30" customHeight="1" x14ac:dyDescent="0.25">
      <c r="B302" s="89"/>
      <c r="C302" s="89"/>
      <c r="D302" s="89"/>
      <c r="E302" s="90"/>
      <c r="F302" s="89"/>
      <c r="G302" s="89"/>
      <c r="H302" s="89"/>
      <c r="I302" s="89"/>
      <c r="J302" s="92" t="str">
        <f>IFERROR(IF(Table2[[#This Row],[Item Code]]="","",SUMIFS('PO Management'!G:G,'PO Management'!E:E,Table2[[#This Row],[Item Code]],'PO Management'!K:K,"receive from stock")),"")</f>
        <v/>
      </c>
      <c r="K302" s="92" t="str">
        <f>IFERROR(IF(Table2[[#This Row],[Item Code]]="","",SUMIFS('PO Management'!G:G,'PO Management'!E:E,Table2[[#This Row],[Item Code]],'PO Management'!O:O,"received")),"")</f>
        <v/>
      </c>
      <c r="L302" s="92" t="str">
        <f>IFERROR(IF(Table2[[#This Row],[Item Code]]="","",Table2[[#This Row],[Beginning On Hand Stock]]-Table2[[#This Row],[Delivered from stock]]+Table2[[#This Row],[Adding to stock]]),"")</f>
        <v/>
      </c>
    </row>
    <row r="303" spans="2:12" ht="30" customHeight="1" x14ac:dyDescent="0.25">
      <c r="B303" s="89"/>
      <c r="C303" s="89"/>
      <c r="D303" s="89"/>
      <c r="E303" s="90"/>
      <c r="F303" s="89"/>
      <c r="G303" s="89"/>
      <c r="H303" s="89"/>
      <c r="I303" s="89"/>
      <c r="J303" s="92" t="str">
        <f>IFERROR(IF(Table2[[#This Row],[Item Code]]="","",SUMIFS('PO Management'!G:G,'PO Management'!E:E,Table2[[#This Row],[Item Code]],'PO Management'!K:K,"receive from stock")),"")</f>
        <v/>
      </c>
      <c r="K303" s="92" t="str">
        <f>IFERROR(IF(Table2[[#This Row],[Item Code]]="","",SUMIFS('PO Management'!G:G,'PO Management'!E:E,Table2[[#This Row],[Item Code]],'PO Management'!O:O,"received")),"")</f>
        <v/>
      </c>
      <c r="L303" s="92" t="str">
        <f>IFERROR(IF(Table2[[#This Row],[Item Code]]="","",Table2[[#This Row],[Beginning On Hand Stock]]-Table2[[#This Row],[Delivered from stock]]+Table2[[#This Row],[Adding to stock]]),"")</f>
        <v/>
      </c>
    </row>
    <row r="304" spans="2:12" ht="30" customHeight="1" x14ac:dyDescent="0.25">
      <c r="B304" s="89"/>
      <c r="C304" s="89"/>
      <c r="D304" s="89"/>
      <c r="E304" s="90"/>
      <c r="F304" s="89"/>
      <c r="G304" s="89"/>
      <c r="H304" s="89"/>
      <c r="I304" s="89"/>
      <c r="J304" s="92" t="str">
        <f>IFERROR(IF(Table2[[#This Row],[Item Code]]="","",SUMIFS('PO Management'!G:G,'PO Management'!E:E,Table2[[#This Row],[Item Code]],'PO Management'!K:K,"receive from stock")),"")</f>
        <v/>
      </c>
      <c r="K304" s="92" t="str">
        <f>IFERROR(IF(Table2[[#This Row],[Item Code]]="","",SUMIFS('PO Management'!G:G,'PO Management'!E:E,Table2[[#This Row],[Item Code]],'PO Management'!O:O,"received")),"")</f>
        <v/>
      </c>
      <c r="L304" s="92" t="str">
        <f>IFERROR(IF(Table2[[#This Row],[Item Code]]="","",Table2[[#This Row],[Beginning On Hand Stock]]-Table2[[#This Row],[Delivered from stock]]+Table2[[#This Row],[Adding to stock]]),"")</f>
        <v/>
      </c>
    </row>
    <row r="305" spans="2:12" ht="30" customHeight="1" x14ac:dyDescent="0.25">
      <c r="B305" s="89"/>
      <c r="C305" s="89"/>
      <c r="D305" s="89"/>
      <c r="E305" s="90"/>
      <c r="F305" s="89"/>
      <c r="G305" s="89"/>
      <c r="H305" s="89"/>
      <c r="I305" s="89"/>
      <c r="J305" s="92" t="str">
        <f>IFERROR(IF(Table2[[#This Row],[Item Code]]="","",SUMIFS('PO Management'!G:G,'PO Management'!E:E,Table2[[#This Row],[Item Code]],'PO Management'!K:K,"receive from stock")),"")</f>
        <v/>
      </c>
      <c r="K305" s="92" t="str">
        <f>IFERROR(IF(Table2[[#This Row],[Item Code]]="","",SUMIFS('PO Management'!G:G,'PO Management'!E:E,Table2[[#This Row],[Item Code]],'PO Management'!O:O,"received")),"")</f>
        <v/>
      </c>
      <c r="L305" s="92" t="str">
        <f>IFERROR(IF(Table2[[#This Row],[Item Code]]="","",Table2[[#This Row],[Beginning On Hand Stock]]-Table2[[#This Row],[Delivered from stock]]+Table2[[#This Row],[Adding to stock]]),"")</f>
        <v/>
      </c>
    </row>
    <row r="306" spans="2:12" ht="30" customHeight="1" x14ac:dyDescent="0.25">
      <c r="B306" s="89"/>
      <c r="C306" s="89"/>
      <c r="D306" s="89"/>
      <c r="E306" s="90"/>
      <c r="F306" s="89"/>
      <c r="G306" s="89"/>
      <c r="H306" s="89"/>
      <c r="I306" s="89"/>
      <c r="J306" s="92" t="str">
        <f>IFERROR(IF(Table2[[#This Row],[Item Code]]="","",SUMIFS('PO Management'!G:G,'PO Management'!E:E,Table2[[#This Row],[Item Code]],'PO Management'!K:K,"receive from stock")),"")</f>
        <v/>
      </c>
      <c r="K306" s="92" t="str">
        <f>IFERROR(IF(Table2[[#This Row],[Item Code]]="","",SUMIFS('PO Management'!G:G,'PO Management'!E:E,Table2[[#This Row],[Item Code]],'PO Management'!O:O,"received")),"")</f>
        <v/>
      </c>
      <c r="L306" s="92" t="str">
        <f>IFERROR(IF(Table2[[#This Row],[Item Code]]="","",Table2[[#This Row],[Beginning On Hand Stock]]-Table2[[#This Row],[Delivered from stock]]+Table2[[#This Row],[Adding to stock]]),"")</f>
        <v/>
      </c>
    </row>
    <row r="307" spans="2:12" ht="30" customHeight="1" x14ac:dyDescent="0.25">
      <c r="B307" s="89"/>
      <c r="C307" s="89"/>
      <c r="D307" s="89"/>
      <c r="E307" s="90"/>
      <c r="F307" s="89"/>
      <c r="G307" s="89"/>
      <c r="H307" s="89"/>
      <c r="I307" s="89"/>
      <c r="J307" s="92" t="str">
        <f>IFERROR(IF(Table2[[#This Row],[Item Code]]="","",SUMIFS('PO Management'!G:G,'PO Management'!E:E,Table2[[#This Row],[Item Code]],'PO Management'!K:K,"receive from stock")),"")</f>
        <v/>
      </c>
      <c r="K307" s="92" t="str">
        <f>IFERROR(IF(Table2[[#This Row],[Item Code]]="","",SUMIFS('PO Management'!G:G,'PO Management'!E:E,Table2[[#This Row],[Item Code]],'PO Management'!O:O,"received")),"")</f>
        <v/>
      </c>
      <c r="L307" s="92" t="str">
        <f>IFERROR(IF(Table2[[#This Row],[Item Code]]="","",Table2[[#This Row],[Beginning On Hand Stock]]-Table2[[#This Row],[Delivered from stock]]+Table2[[#This Row],[Adding to stock]]),"")</f>
        <v/>
      </c>
    </row>
    <row r="308" spans="2:12" ht="30" customHeight="1" x14ac:dyDescent="0.25">
      <c r="B308" s="89"/>
      <c r="C308" s="89"/>
      <c r="D308" s="89"/>
      <c r="E308" s="90"/>
      <c r="F308" s="89"/>
      <c r="G308" s="89"/>
      <c r="H308" s="89"/>
      <c r="I308" s="89"/>
      <c r="J308" s="92" t="str">
        <f>IFERROR(IF(Table2[[#This Row],[Item Code]]="","",SUMIFS('PO Management'!G:G,'PO Management'!E:E,Table2[[#This Row],[Item Code]],'PO Management'!K:K,"receive from stock")),"")</f>
        <v/>
      </c>
      <c r="K308" s="92" t="str">
        <f>IFERROR(IF(Table2[[#This Row],[Item Code]]="","",SUMIFS('PO Management'!G:G,'PO Management'!E:E,Table2[[#This Row],[Item Code]],'PO Management'!O:O,"received")),"")</f>
        <v/>
      </c>
      <c r="L308" s="92" t="str">
        <f>IFERROR(IF(Table2[[#This Row],[Item Code]]="","",Table2[[#This Row],[Beginning On Hand Stock]]-Table2[[#This Row],[Delivered from stock]]+Table2[[#This Row],[Adding to stock]]),"")</f>
        <v/>
      </c>
    </row>
    <row r="309" spans="2:12" ht="30" customHeight="1" x14ac:dyDescent="0.25">
      <c r="B309" s="89"/>
      <c r="C309" s="89"/>
      <c r="D309" s="89"/>
      <c r="E309" s="90"/>
      <c r="F309" s="89"/>
      <c r="G309" s="89"/>
      <c r="H309" s="89"/>
      <c r="I309" s="89"/>
      <c r="J309" s="92" t="str">
        <f>IFERROR(IF(Table2[[#This Row],[Item Code]]="","",SUMIFS('PO Management'!G:G,'PO Management'!E:E,Table2[[#This Row],[Item Code]],'PO Management'!K:K,"receive from stock")),"")</f>
        <v/>
      </c>
      <c r="K309" s="92" t="str">
        <f>IFERROR(IF(Table2[[#This Row],[Item Code]]="","",SUMIFS('PO Management'!G:G,'PO Management'!E:E,Table2[[#This Row],[Item Code]],'PO Management'!O:O,"received")),"")</f>
        <v/>
      </c>
      <c r="L309" s="92" t="str">
        <f>IFERROR(IF(Table2[[#This Row],[Item Code]]="","",Table2[[#This Row],[Beginning On Hand Stock]]-Table2[[#This Row],[Delivered from stock]]+Table2[[#This Row],[Adding to stock]]),"")</f>
        <v/>
      </c>
    </row>
    <row r="310" spans="2:12" ht="30" customHeight="1" x14ac:dyDescent="0.25">
      <c r="B310" s="89"/>
      <c r="C310" s="89"/>
      <c r="D310" s="89"/>
      <c r="E310" s="90"/>
      <c r="F310" s="89"/>
      <c r="G310" s="89"/>
      <c r="H310" s="89"/>
      <c r="I310" s="89"/>
      <c r="J310" s="92" t="str">
        <f>IFERROR(IF(Table2[[#This Row],[Item Code]]="","",SUMIFS('PO Management'!G:G,'PO Management'!E:E,Table2[[#This Row],[Item Code]],'PO Management'!K:K,"receive from stock")),"")</f>
        <v/>
      </c>
      <c r="K310" s="92" t="str">
        <f>IFERROR(IF(Table2[[#This Row],[Item Code]]="","",SUMIFS('PO Management'!G:G,'PO Management'!E:E,Table2[[#This Row],[Item Code]],'PO Management'!O:O,"received")),"")</f>
        <v/>
      </c>
      <c r="L310" s="92" t="str">
        <f>IFERROR(IF(Table2[[#This Row],[Item Code]]="","",Table2[[#This Row],[Beginning On Hand Stock]]-Table2[[#This Row],[Delivered from stock]]+Table2[[#This Row],[Adding to stock]]),"")</f>
        <v/>
      </c>
    </row>
    <row r="311" spans="2:12" ht="30" customHeight="1" x14ac:dyDescent="0.25">
      <c r="B311" s="89"/>
      <c r="C311" s="89"/>
      <c r="D311" s="89"/>
      <c r="E311" s="90"/>
      <c r="F311" s="89"/>
      <c r="G311" s="89"/>
      <c r="H311" s="89"/>
      <c r="I311" s="89"/>
      <c r="J311" s="92" t="str">
        <f>IFERROR(IF(Table2[[#This Row],[Item Code]]="","",SUMIFS('PO Management'!G:G,'PO Management'!E:E,Table2[[#This Row],[Item Code]],'PO Management'!K:K,"receive from stock")),"")</f>
        <v/>
      </c>
      <c r="K311" s="92" t="str">
        <f>IFERROR(IF(Table2[[#This Row],[Item Code]]="","",SUMIFS('PO Management'!G:G,'PO Management'!E:E,Table2[[#This Row],[Item Code]],'PO Management'!O:O,"received")),"")</f>
        <v/>
      </c>
      <c r="L311" s="92" t="str">
        <f>IFERROR(IF(Table2[[#This Row],[Item Code]]="","",Table2[[#This Row],[Beginning On Hand Stock]]-Table2[[#This Row],[Delivered from stock]]+Table2[[#This Row],[Adding to stock]]),"")</f>
        <v/>
      </c>
    </row>
    <row r="312" spans="2:12" ht="30" customHeight="1" x14ac:dyDescent="0.25">
      <c r="B312" s="89"/>
      <c r="C312" s="89"/>
      <c r="D312" s="89"/>
      <c r="E312" s="90"/>
      <c r="F312" s="89"/>
      <c r="G312" s="89"/>
      <c r="H312" s="89"/>
      <c r="I312" s="89"/>
      <c r="J312" s="92" t="str">
        <f>IFERROR(IF(Table2[[#This Row],[Item Code]]="","",SUMIFS('PO Management'!G:G,'PO Management'!E:E,Table2[[#This Row],[Item Code]],'PO Management'!K:K,"receive from stock")),"")</f>
        <v/>
      </c>
      <c r="K312" s="92" t="str">
        <f>IFERROR(IF(Table2[[#This Row],[Item Code]]="","",SUMIFS('PO Management'!G:G,'PO Management'!E:E,Table2[[#This Row],[Item Code]],'PO Management'!O:O,"received")),"")</f>
        <v/>
      </c>
      <c r="L312" s="92" t="str">
        <f>IFERROR(IF(Table2[[#This Row],[Item Code]]="","",Table2[[#This Row],[Beginning On Hand Stock]]-Table2[[#This Row],[Delivered from stock]]+Table2[[#This Row],[Adding to stock]]),"")</f>
        <v/>
      </c>
    </row>
    <row r="313" spans="2:12" ht="30" customHeight="1" x14ac:dyDescent="0.25">
      <c r="B313" s="89"/>
      <c r="C313" s="89"/>
      <c r="D313" s="89"/>
      <c r="E313" s="90"/>
      <c r="F313" s="89"/>
      <c r="G313" s="89"/>
      <c r="H313" s="89"/>
      <c r="I313" s="89"/>
      <c r="J313" s="92" t="str">
        <f>IFERROR(IF(Table2[[#This Row],[Item Code]]="","",SUMIFS('PO Management'!G:G,'PO Management'!E:E,Table2[[#This Row],[Item Code]],'PO Management'!K:K,"receive from stock")),"")</f>
        <v/>
      </c>
      <c r="K313" s="92" t="str">
        <f>IFERROR(IF(Table2[[#This Row],[Item Code]]="","",SUMIFS('PO Management'!G:G,'PO Management'!E:E,Table2[[#This Row],[Item Code]],'PO Management'!O:O,"received")),"")</f>
        <v/>
      </c>
      <c r="L313" s="92" t="str">
        <f>IFERROR(IF(Table2[[#This Row],[Item Code]]="","",Table2[[#This Row],[Beginning On Hand Stock]]-Table2[[#This Row],[Delivered from stock]]+Table2[[#This Row],[Adding to stock]]),"")</f>
        <v/>
      </c>
    </row>
    <row r="314" spans="2:12" ht="30" customHeight="1" x14ac:dyDescent="0.25">
      <c r="B314" s="89"/>
      <c r="C314" s="89"/>
      <c r="D314" s="89"/>
      <c r="E314" s="90"/>
      <c r="F314" s="89"/>
      <c r="G314" s="89"/>
      <c r="H314" s="89"/>
      <c r="I314" s="89"/>
      <c r="J314" s="92" t="str">
        <f>IFERROR(IF(Table2[[#This Row],[Item Code]]="","",SUMIFS('PO Management'!G:G,'PO Management'!E:E,Table2[[#This Row],[Item Code]],'PO Management'!K:K,"receive from stock")),"")</f>
        <v/>
      </c>
      <c r="K314" s="92" t="str">
        <f>IFERROR(IF(Table2[[#This Row],[Item Code]]="","",SUMIFS('PO Management'!G:G,'PO Management'!E:E,Table2[[#This Row],[Item Code]],'PO Management'!O:O,"received")),"")</f>
        <v/>
      </c>
      <c r="L314" s="92" t="str">
        <f>IFERROR(IF(Table2[[#This Row],[Item Code]]="","",Table2[[#This Row],[Beginning On Hand Stock]]-Table2[[#This Row],[Delivered from stock]]+Table2[[#This Row],[Adding to stock]]),"")</f>
        <v/>
      </c>
    </row>
    <row r="315" spans="2:12" ht="30" customHeight="1" x14ac:dyDescent="0.25">
      <c r="B315" s="89"/>
      <c r="C315" s="89"/>
      <c r="D315" s="89"/>
      <c r="E315" s="90"/>
      <c r="F315" s="89"/>
      <c r="G315" s="89"/>
      <c r="H315" s="89"/>
      <c r="I315" s="89"/>
      <c r="J315" s="92" t="str">
        <f>IFERROR(IF(Table2[[#This Row],[Item Code]]="","",SUMIFS('PO Management'!G:G,'PO Management'!E:E,Table2[[#This Row],[Item Code]],'PO Management'!K:K,"receive from stock")),"")</f>
        <v/>
      </c>
      <c r="K315" s="92" t="str">
        <f>IFERROR(IF(Table2[[#This Row],[Item Code]]="","",SUMIFS('PO Management'!G:G,'PO Management'!E:E,Table2[[#This Row],[Item Code]],'PO Management'!O:O,"received")),"")</f>
        <v/>
      </c>
      <c r="L315" s="92" t="str">
        <f>IFERROR(IF(Table2[[#This Row],[Item Code]]="","",Table2[[#This Row],[Beginning On Hand Stock]]-Table2[[#This Row],[Delivered from stock]]+Table2[[#This Row],[Adding to stock]]),"")</f>
        <v/>
      </c>
    </row>
    <row r="316" spans="2:12" ht="30" customHeight="1" x14ac:dyDescent="0.25">
      <c r="B316" s="89"/>
      <c r="C316" s="89"/>
      <c r="D316" s="89"/>
      <c r="E316" s="90"/>
      <c r="F316" s="89"/>
      <c r="G316" s="89"/>
      <c r="H316" s="89"/>
      <c r="I316" s="89"/>
      <c r="J316" s="92" t="str">
        <f>IFERROR(IF(Table2[[#This Row],[Item Code]]="","",SUMIFS('PO Management'!G:G,'PO Management'!E:E,Table2[[#This Row],[Item Code]],'PO Management'!K:K,"receive from stock")),"")</f>
        <v/>
      </c>
      <c r="K316" s="92" t="str">
        <f>IFERROR(IF(Table2[[#This Row],[Item Code]]="","",SUMIFS('PO Management'!G:G,'PO Management'!E:E,Table2[[#This Row],[Item Code]],'PO Management'!O:O,"received")),"")</f>
        <v/>
      </c>
      <c r="L316" s="92" t="str">
        <f>IFERROR(IF(Table2[[#This Row],[Item Code]]="","",Table2[[#This Row],[Beginning On Hand Stock]]-Table2[[#This Row],[Delivered from stock]]+Table2[[#This Row],[Adding to stock]]),"")</f>
        <v/>
      </c>
    </row>
    <row r="317" spans="2:12" ht="30" customHeight="1" x14ac:dyDescent="0.25">
      <c r="B317" s="89"/>
      <c r="C317" s="89"/>
      <c r="D317" s="89"/>
      <c r="E317" s="90"/>
      <c r="F317" s="89"/>
      <c r="G317" s="89"/>
      <c r="H317" s="89"/>
      <c r="I317" s="89"/>
      <c r="J317" s="92" t="str">
        <f>IFERROR(IF(Table2[[#This Row],[Item Code]]="","",SUMIFS('PO Management'!G:G,'PO Management'!E:E,Table2[[#This Row],[Item Code]],'PO Management'!K:K,"receive from stock")),"")</f>
        <v/>
      </c>
      <c r="K317" s="92" t="str">
        <f>IFERROR(IF(Table2[[#This Row],[Item Code]]="","",SUMIFS('PO Management'!G:G,'PO Management'!E:E,Table2[[#This Row],[Item Code]],'PO Management'!O:O,"received")),"")</f>
        <v/>
      </c>
      <c r="L317" s="92" t="str">
        <f>IFERROR(IF(Table2[[#This Row],[Item Code]]="","",Table2[[#This Row],[Beginning On Hand Stock]]-Table2[[#This Row],[Delivered from stock]]+Table2[[#This Row],[Adding to stock]]),"")</f>
        <v/>
      </c>
    </row>
    <row r="318" spans="2:12" ht="30" customHeight="1" x14ac:dyDescent="0.25">
      <c r="B318" s="89"/>
      <c r="C318" s="89"/>
      <c r="D318" s="89"/>
      <c r="E318" s="90"/>
      <c r="F318" s="89"/>
      <c r="G318" s="89"/>
      <c r="H318" s="89"/>
      <c r="I318" s="89"/>
      <c r="J318" s="92" t="str">
        <f>IFERROR(IF(Table2[[#This Row],[Item Code]]="","",SUMIFS('PO Management'!G:G,'PO Management'!E:E,Table2[[#This Row],[Item Code]],'PO Management'!K:K,"receive from stock")),"")</f>
        <v/>
      </c>
      <c r="K318" s="92" t="str">
        <f>IFERROR(IF(Table2[[#This Row],[Item Code]]="","",SUMIFS('PO Management'!G:G,'PO Management'!E:E,Table2[[#This Row],[Item Code]],'PO Management'!O:O,"received")),"")</f>
        <v/>
      </c>
      <c r="L318" s="92" t="str">
        <f>IFERROR(IF(Table2[[#This Row],[Item Code]]="","",Table2[[#This Row],[Beginning On Hand Stock]]-Table2[[#This Row],[Delivered from stock]]+Table2[[#This Row],[Adding to stock]]),"")</f>
        <v/>
      </c>
    </row>
    <row r="319" spans="2:12" ht="30" customHeight="1" x14ac:dyDescent="0.25">
      <c r="B319" s="89"/>
      <c r="C319" s="89"/>
      <c r="D319" s="89"/>
      <c r="E319" s="90"/>
      <c r="F319" s="89"/>
      <c r="G319" s="89"/>
      <c r="H319" s="89"/>
      <c r="I319" s="89"/>
      <c r="J319" s="92" t="str">
        <f>IFERROR(IF(Table2[[#This Row],[Item Code]]="","",SUMIFS('PO Management'!G:G,'PO Management'!E:E,Table2[[#This Row],[Item Code]],'PO Management'!K:K,"receive from stock")),"")</f>
        <v/>
      </c>
      <c r="K319" s="92" t="str">
        <f>IFERROR(IF(Table2[[#This Row],[Item Code]]="","",SUMIFS('PO Management'!G:G,'PO Management'!E:E,Table2[[#This Row],[Item Code]],'PO Management'!O:O,"received")),"")</f>
        <v/>
      </c>
      <c r="L319" s="92" t="str">
        <f>IFERROR(IF(Table2[[#This Row],[Item Code]]="","",Table2[[#This Row],[Beginning On Hand Stock]]-Table2[[#This Row],[Delivered from stock]]+Table2[[#This Row],[Adding to stock]]),"")</f>
        <v/>
      </c>
    </row>
    <row r="320" spans="2:12" ht="30" customHeight="1" x14ac:dyDescent="0.25">
      <c r="B320" s="89"/>
      <c r="C320" s="89"/>
      <c r="D320" s="89"/>
      <c r="E320" s="90"/>
      <c r="F320" s="89"/>
      <c r="G320" s="89"/>
      <c r="H320" s="89"/>
      <c r="I320" s="89"/>
      <c r="J320" s="92" t="str">
        <f>IFERROR(IF(Table2[[#This Row],[Item Code]]="","",SUMIFS('PO Management'!G:G,'PO Management'!E:E,Table2[[#This Row],[Item Code]],'PO Management'!K:K,"receive from stock")),"")</f>
        <v/>
      </c>
      <c r="K320" s="92" t="str">
        <f>IFERROR(IF(Table2[[#This Row],[Item Code]]="","",SUMIFS('PO Management'!G:G,'PO Management'!E:E,Table2[[#This Row],[Item Code]],'PO Management'!O:O,"received")),"")</f>
        <v/>
      </c>
      <c r="L320" s="92" t="str">
        <f>IFERROR(IF(Table2[[#This Row],[Item Code]]="","",Table2[[#This Row],[Beginning On Hand Stock]]-Table2[[#This Row],[Delivered from stock]]+Table2[[#This Row],[Adding to stock]]),"")</f>
        <v/>
      </c>
    </row>
    <row r="321" spans="2:12" ht="30" customHeight="1" x14ac:dyDescent="0.25">
      <c r="B321" s="89"/>
      <c r="C321" s="89"/>
      <c r="D321" s="89"/>
      <c r="E321" s="90"/>
      <c r="F321" s="89"/>
      <c r="G321" s="89"/>
      <c r="H321" s="89"/>
      <c r="I321" s="89"/>
      <c r="J321" s="92" t="str">
        <f>IFERROR(IF(Table2[[#This Row],[Item Code]]="","",SUMIFS('PO Management'!G:G,'PO Management'!E:E,Table2[[#This Row],[Item Code]],'PO Management'!K:K,"receive from stock")),"")</f>
        <v/>
      </c>
      <c r="K321" s="92" t="str">
        <f>IFERROR(IF(Table2[[#This Row],[Item Code]]="","",SUMIFS('PO Management'!G:G,'PO Management'!E:E,Table2[[#This Row],[Item Code]],'PO Management'!O:O,"received")),"")</f>
        <v/>
      </c>
      <c r="L321" s="92" t="str">
        <f>IFERROR(IF(Table2[[#This Row],[Item Code]]="","",Table2[[#This Row],[Beginning On Hand Stock]]-Table2[[#This Row],[Delivered from stock]]+Table2[[#This Row],[Adding to stock]]),"")</f>
        <v/>
      </c>
    </row>
    <row r="322" spans="2:12" ht="30" customHeight="1" x14ac:dyDescent="0.25">
      <c r="B322" s="89"/>
      <c r="C322" s="89"/>
      <c r="D322" s="89"/>
      <c r="E322" s="90"/>
      <c r="F322" s="89"/>
      <c r="G322" s="89"/>
      <c r="H322" s="89"/>
      <c r="I322" s="89"/>
      <c r="J322" s="92" t="str">
        <f>IFERROR(IF(Table2[[#This Row],[Item Code]]="","",SUMIFS('PO Management'!G:G,'PO Management'!E:E,Table2[[#This Row],[Item Code]],'PO Management'!K:K,"receive from stock")),"")</f>
        <v/>
      </c>
      <c r="K322" s="92" t="str">
        <f>IFERROR(IF(Table2[[#This Row],[Item Code]]="","",SUMIFS('PO Management'!G:G,'PO Management'!E:E,Table2[[#This Row],[Item Code]],'PO Management'!O:O,"received")),"")</f>
        <v/>
      </c>
      <c r="L322" s="92" t="str">
        <f>IFERROR(IF(Table2[[#This Row],[Item Code]]="","",Table2[[#This Row],[Beginning On Hand Stock]]-Table2[[#This Row],[Delivered from stock]]+Table2[[#This Row],[Adding to stock]]),"")</f>
        <v/>
      </c>
    </row>
    <row r="323" spans="2:12" ht="30" customHeight="1" x14ac:dyDescent="0.25">
      <c r="B323" s="89"/>
      <c r="C323" s="89"/>
      <c r="D323" s="89"/>
      <c r="E323" s="90"/>
      <c r="F323" s="89"/>
      <c r="G323" s="89"/>
      <c r="H323" s="89"/>
      <c r="I323" s="89"/>
      <c r="J323" s="92" t="str">
        <f>IFERROR(IF(Table2[[#This Row],[Item Code]]="","",SUMIFS('PO Management'!G:G,'PO Management'!E:E,Table2[[#This Row],[Item Code]],'PO Management'!K:K,"receive from stock")),"")</f>
        <v/>
      </c>
      <c r="K323" s="92" t="str">
        <f>IFERROR(IF(Table2[[#This Row],[Item Code]]="","",SUMIFS('PO Management'!G:G,'PO Management'!E:E,Table2[[#This Row],[Item Code]],'PO Management'!O:O,"received")),"")</f>
        <v/>
      </c>
      <c r="L323" s="92" t="str">
        <f>IFERROR(IF(Table2[[#This Row],[Item Code]]="","",Table2[[#This Row],[Beginning On Hand Stock]]-Table2[[#This Row],[Delivered from stock]]+Table2[[#This Row],[Adding to stock]]),"")</f>
        <v/>
      </c>
    </row>
    <row r="324" spans="2:12" ht="30" customHeight="1" x14ac:dyDescent="0.25">
      <c r="B324" s="89"/>
      <c r="C324" s="89"/>
      <c r="D324" s="89"/>
      <c r="E324" s="90"/>
      <c r="F324" s="89"/>
      <c r="G324" s="89"/>
      <c r="H324" s="89"/>
      <c r="I324" s="89"/>
      <c r="J324" s="92" t="str">
        <f>IFERROR(IF(Table2[[#This Row],[Item Code]]="","",SUMIFS('PO Management'!G:G,'PO Management'!E:E,Table2[[#This Row],[Item Code]],'PO Management'!K:K,"receive from stock")),"")</f>
        <v/>
      </c>
      <c r="K324" s="92" t="str">
        <f>IFERROR(IF(Table2[[#This Row],[Item Code]]="","",SUMIFS('PO Management'!G:G,'PO Management'!E:E,Table2[[#This Row],[Item Code]],'PO Management'!O:O,"received")),"")</f>
        <v/>
      </c>
      <c r="L324" s="92" t="str">
        <f>IFERROR(IF(Table2[[#This Row],[Item Code]]="","",Table2[[#This Row],[Beginning On Hand Stock]]-Table2[[#This Row],[Delivered from stock]]+Table2[[#This Row],[Adding to stock]]),"")</f>
        <v/>
      </c>
    </row>
    <row r="325" spans="2:12" ht="30" customHeight="1" x14ac:dyDescent="0.25">
      <c r="B325" s="89"/>
      <c r="C325" s="89"/>
      <c r="D325" s="89"/>
      <c r="E325" s="90"/>
      <c r="F325" s="89"/>
      <c r="G325" s="89"/>
      <c r="H325" s="89"/>
      <c r="I325" s="89"/>
      <c r="J325" s="92" t="str">
        <f>IFERROR(IF(Table2[[#This Row],[Item Code]]="","",SUMIFS('PO Management'!G:G,'PO Management'!E:E,Table2[[#This Row],[Item Code]],'PO Management'!K:K,"receive from stock")),"")</f>
        <v/>
      </c>
      <c r="K325" s="92" t="str">
        <f>IFERROR(IF(Table2[[#This Row],[Item Code]]="","",SUMIFS('PO Management'!G:G,'PO Management'!E:E,Table2[[#This Row],[Item Code]],'PO Management'!O:O,"received")),"")</f>
        <v/>
      </c>
      <c r="L325" s="92" t="str">
        <f>IFERROR(IF(Table2[[#This Row],[Item Code]]="","",Table2[[#This Row],[Beginning On Hand Stock]]-Table2[[#This Row],[Delivered from stock]]+Table2[[#This Row],[Adding to stock]]),"")</f>
        <v/>
      </c>
    </row>
    <row r="326" spans="2:12" ht="30" customHeight="1" x14ac:dyDescent="0.25">
      <c r="B326" s="89"/>
      <c r="C326" s="89"/>
      <c r="D326" s="89"/>
      <c r="E326" s="90"/>
      <c r="F326" s="89"/>
      <c r="G326" s="89"/>
      <c r="H326" s="89"/>
      <c r="I326" s="89"/>
      <c r="J326" s="92" t="str">
        <f>IFERROR(IF(Table2[[#This Row],[Item Code]]="","",SUMIFS('PO Management'!G:G,'PO Management'!E:E,Table2[[#This Row],[Item Code]],'PO Management'!K:K,"receive from stock")),"")</f>
        <v/>
      </c>
      <c r="K326" s="92" t="str">
        <f>IFERROR(IF(Table2[[#This Row],[Item Code]]="","",SUMIFS('PO Management'!G:G,'PO Management'!E:E,Table2[[#This Row],[Item Code]],'PO Management'!O:O,"received")),"")</f>
        <v/>
      </c>
      <c r="L326" s="92" t="str">
        <f>IFERROR(IF(Table2[[#This Row],[Item Code]]="","",Table2[[#This Row],[Beginning On Hand Stock]]-Table2[[#This Row],[Delivered from stock]]+Table2[[#This Row],[Adding to stock]]),"")</f>
        <v/>
      </c>
    </row>
    <row r="327" spans="2:12" ht="30" customHeight="1" x14ac:dyDescent="0.25">
      <c r="B327" s="89"/>
      <c r="C327" s="89"/>
      <c r="D327" s="89"/>
      <c r="E327" s="90"/>
      <c r="F327" s="89"/>
      <c r="G327" s="89"/>
      <c r="H327" s="89"/>
      <c r="I327" s="89"/>
      <c r="J327" s="92" t="str">
        <f>IFERROR(IF(Table2[[#This Row],[Item Code]]="","",SUMIFS('PO Management'!G:G,'PO Management'!E:E,Table2[[#This Row],[Item Code]],'PO Management'!K:K,"receive from stock")),"")</f>
        <v/>
      </c>
      <c r="K327" s="92" t="str">
        <f>IFERROR(IF(Table2[[#This Row],[Item Code]]="","",SUMIFS('PO Management'!G:G,'PO Management'!E:E,Table2[[#This Row],[Item Code]],'PO Management'!O:O,"received")),"")</f>
        <v/>
      </c>
      <c r="L327" s="92" t="str">
        <f>IFERROR(IF(Table2[[#This Row],[Item Code]]="","",Table2[[#This Row],[Beginning On Hand Stock]]-Table2[[#This Row],[Delivered from stock]]+Table2[[#This Row],[Adding to stock]]),"")</f>
        <v/>
      </c>
    </row>
    <row r="328" spans="2:12" ht="30" customHeight="1" x14ac:dyDescent="0.25">
      <c r="B328" s="89"/>
      <c r="C328" s="89"/>
      <c r="D328" s="89"/>
      <c r="E328" s="90"/>
      <c r="F328" s="89"/>
      <c r="G328" s="89"/>
      <c r="H328" s="89"/>
      <c r="I328" s="89"/>
      <c r="J328" s="92" t="str">
        <f>IFERROR(IF(Table2[[#This Row],[Item Code]]="","",SUMIFS('PO Management'!G:G,'PO Management'!E:E,Table2[[#This Row],[Item Code]],'PO Management'!K:K,"receive from stock")),"")</f>
        <v/>
      </c>
      <c r="K328" s="92" t="str">
        <f>IFERROR(IF(Table2[[#This Row],[Item Code]]="","",SUMIFS('PO Management'!G:G,'PO Management'!E:E,Table2[[#This Row],[Item Code]],'PO Management'!O:O,"received")),"")</f>
        <v/>
      </c>
      <c r="L328" s="92" t="str">
        <f>IFERROR(IF(Table2[[#This Row],[Item Code]]="","",Table2[[#This Row],[Beginning On Hand Stock]]-Table2[[#This Row],[Delivered from stock]]+Table2[[#This Row],[Adding to stock]]),"")</f>
        <v/>
      </c>
    </row>
    <row r="329" spans="2:12" ht="30" customHeight="1" x14ac:dyDescent="0.25">
      <c r="B329" s="89"/>
      <c r="C329" s="89"/>
      <c r="D329" s="89"/>
      <c r="E329" s="90"/>
      <c r="F329" s="89"/>
      <c r="G329" s="89"/>
      <c r="H329" s="89"/>
      <c r="I329" s="89"/>
      <c r="J329" s="92" t="str">
        <f>IFERROR(IF(Table2[[#This Row],[Item Code]]="","",SUMIFS('PO Management'!G:G,'PO Management'!E:E,Table2[[#This Row],[Item Code]],'PO Management'!K:K,"receive from stock")),"")</f>
        <v/>
      </c>
      <c r="K329" s="92" t="str">
        <f>IFERROR(IF(Table2[[#This Row],[Item Code]]="","",SUMIFS('PO Management'!G:G,'PO Management'!E:E,Table2[[#This Row],[Item Code]],'PO Management'!O:O,"received")),"")</f>
        <v/>
      </c>
      <c r="L329" s="92" t="str">
        <f>IFERROR(IF(Table2[[#This Row],[Item Code]]="","",Table2[[#This Row],[Beginning On Hand Stock]]-Table2[[#This Row],[Delivered from stock]]+Table2[[#This Row],[Adding to stock]]),"")</f>
        <v/>
      </c>
    </row>
    <row r="330" spans="2:12" ht="30" customHeight="1" x14ac:dyDescent="0.25">
      <c r="B330" s="89"/>
      <c r="C330" s="89"/>
      <c r="D330" s="89"/>
      <c r="E330" s="90"/>
      <c r="F330" s="89"/>
      <c r="G330" s="89"/>
      <c r="H330" s="89"/>
      <c r="I330" s="89"/>
      <c r="J330" s="92" t="str">
        <f>IFERROR(IF(Table2[[#This Row],[Item Code]]="","",SUMIFS('PO Management'!G:G,'PO Management'!E:E,Table2[[#This Row],[Item Code]],'PO Management'!K:K,"receive from stock")),"")</f>
        <v/>
      </c>
      <c r="K330" s="92" t="str">
        <f>IFERROR(IF(Table2[[#This Row],[Item Code]]="","",SUMIFS('PO Management'!G:G,'PO Management'!E:E,Table2[[#This Row],[Item Code]],'PO Management'!O:O,"received")),"")</f>
        <v/>
      </c>
      <c r="L330" s="92" t="str">
        <f>IFERROR(IF(Table2[[#This Row],[Item Code]]="","",Table2[[#This Row],[Beginning On Hand Stock]]-Table2[[#This Row],[Delivered from stock]]+Table2[[#This Row],[Adding to stock]]),"")</f>
        <v/>
      </c>
    </row>
    <row r="331" spans="2:12" ht="30" customHeight="1" x14ac:dyDescent="0.25">
      <c r="B331" s="89"/>
      <c r="C331" s="89"/>
      <c r="D331" s="89"/>
      <c r="E331" s="90"/>
      <c r="F331" s="89"/>
      <c r="G331" s="89"/>
      <c r="H331" s="89"/>
      <c r="I331" s="89"/>
      <c r="J331" s="92" t="str">
        <f>IFERROR(IF(Table2[[#This Row],[Item Code]]="","",SUMIFS('PO Management'!G:G,'PO Management'!E:E,Table2[[#This Row],[Item Code]],'PO Management'!K:K,"receive from stock")),"")</f>
        <v/>
      </c>
      <c r="K331" s="92" t="str">
        <f>IFERROR(IF(Table2[[#This Row],[Item Code]]="","",SUMIFS('PO Management'!G:G,'PO Management'!E:E,Table2[[#This Row],[Item Code]],'PO Management'!O:O,"received")),"")</f>
        <v/>
      </c>
      <c r="L331" s="92" t="str">
        <f>IFERROR(IF(Table2[[#This Row],[Item Code]]="","",Table2[[#This Row],[Beginning On Hand Stock]]-Table2[[#This Row],[Delivered from stock]]+Table2[[#This Row],[Adding to stock]]),"")</f>
        <v/>
      </c>
    </row>
    <row r="332" spans="2:12" ht="30" customHeight="1" x14ac:dyDescent="0.25">
      <c r="B332" s="89"/>
      <c r="C332" s="89"/>
      <c r="D332" s="89"/>
      <c r="E332" s="90"/>
      <c r="F332" s="89"/>
      <c r="G332" s="89"/>
      <c r="H332" s="89"/>
      <c r="I332" s="89"/>
      <c r="J332" s="92" t="str">
        <f>IFERROR(IF(Table2[[#This Row],[Item Code]]="","",SUMIFS('PO Management'!G:G,'PO Management'!E:E,Table2[[#This Row],[Item Code]],'PO Management'!K:K,"receive from stock")),"")</f>
        <v/>
      </c>
      <c r="K332" s="92" t="str">
        <f>IFERROR(IF(Table2[[#This Row],[Item Code]]="","",SUMIFS('PO Management'!G:G,'PO Management'!E:E,Table2[[#This Row],[Item Code]],'PO Management'!O:O,"received")),"")</f>
        <v/>
      </c>
      <c r="L332" s="92" t="str">
        <f>IFERROR(IF(Table2[[#This Row],[Item Code]]="","",Table2[[#This Row],[Beginning On Hand Stock]]-Table2[[#This Row],[Delivered from stock]]+Table2[[#This Row],[Adding to stock]]),"")</f>
        <v/>
      </c>
    </row>
    <row r="333" spans="2:12" ht="30" customHeight="1" x14ac:dyDescent="0.25">
      <c r="B333" s="89"/>
      <c r="C333" s="89"/>
      <c r="D333" s="89"/>
      <c r="E333" s="90"/>
      <c r="F333" s="89"/>
      <c r="G333" s="89"/>
      <c r="H333" s="89"/>
      <c r="I333" s="89"/>
      <c r="J333" s="92" t="str">
        <f>IFERROR(IF(Table2[[#This Row],[Item Code]]="","",SUMIFS('PO Management'!G:G,'PO Management'!E:E,Table2[[#This Row],[Item Code]],'PO Management'!K:K,"receive from stock")),"")</f>
        <v/>
      </c>
      <c r="K333" s="92" t="str">
        <f>IFERROR(IF(Table2[[#This Row],[Item Code]]="","",SUMIFS('PO Management'!G:G,'PO Management'!E:E,Table2[[#This Row],[Item Code]],'PO Management'!O:O,"received")),"")</f>
        <v/>
      </c>
      <c r="L333" s="92" t="str">
        <f>IFERROR(IF(Table2[[#This Row],[Item Code]]="","",Table2[[#This Row],[Beginning On Hand Stock]]-Table2[[#This Row],[Delivered from stock]]+Table2[[#This Row],[Adding to stock]]),"")</f>
        <v/>
      </c>
    </row>
    <row r="334" spans="2:12" ht="30" customHeight="1" x14ac:dyDescent="0.25">
      <c r="B334" s="89"/>
      <c r="C334" s="89"/>
      <c r="D334" s="89"/>
      <c r="E334" s="90"/>
      <c r="F334" s="89"/>
      <c r="G334" s="89"/>
      <c r="H334" s="89"/>
      <c r="I334" s="89"/>
      <c r="J334" s="92" t="str">
        <f>IFERROR(IF(Table2[[#This Row],[Item Code]]="","",SUMIFS('PO Management'!G:G,'PO Management'!E:E,Table2[[#This Row],[Item Code]],'PO Management'!K:K,"receive from stock")),"")</f>
        <v/>
      </c>
      <c r="K334" s="92" t="str">
        <f>IFERROR(IF(Table2[[#This Row],[Item Code]]="","",SUMIFS('PO Management'!G:G,'PO Management'!E:E,Table2[[#This Row],[Item Code]],'PO Management'!O:O,"received")),"")</f>
        <v/>
      </c>
      <c r="L334" s="92" t="str">
        <f>IFERROR(IF(Table2[[#This Row],[Item Code]]="","",Table2[[#This Row],[Beginning On Hand Stock]]-Table2[[#This Row],[Delivered from stock]]+Table2[[#This Row],[Adding to stock]]),"")</f>
        <v/>
      </c>
    </row>
    <row r="335" spans="2:12" ht="30" customHeight="1" x14ac:dyDescent="0.25">
      <c r="B335" s="89"/>
      <c r="C335" s="89"/>
      <c r="D335" s="89"/>
      <c r="E335" s="90"/>
      <c r="F335" s="89"/>
      <c r="G335" s="89"/>
      <c r="H335" s="89"/>
      <c r="I335" s="89"/>
      <c r="J335" s="92" t="str">
        <f>IFERROR(IF(Table2[[#This Row],[Item Code]]="","",SUMIFS('PO Management'!G:G,'PO Management'!E:E,Table2[[#This Row],[Item Code]],'PO Management'!K:K,"receive from stock")),"")</f>
        <v/>
      </c>
      <c r="K335" s="92" t="str">
        <f>IFERROR(IF(Table2[[#This Row],[Item Code]]="","",SUMIFS('PO Management'!G:G,'PO Management'!E:E,Table2[[#This Row],[Item Code]],'PO Management'!O:O,"received")),"")</f>
        <v/>
      </c>
      <c r="L335" s="92" t="str">
        <f>IFERROR(IF(Table2[[#This Row],[Item Code]]="","",Table2[[#This Row],[Beginning On Hand Stock]]-Table2[[#This Row],[Delivered from stock]]+Table2[[#This Row],[Adding to stock]]),"")</f>
        <v/>
      </c>
    </row>
    <row r="336" spans="2:12" ht="30" customHeight="1" x14ac:dyDescent="0.25">
      <c r="B336" s="89"/>
      <c r="C336" s="89"/>
      <c r="D336" s="89"/>
      <c r="E336" s="90"/>
      <c r="F336" s="89"/>
      <c r="G336" s="89"/>
      <c r="H336" s="89"/>
      <c r="I336" s="89"/>
      <c r="J336" s="92" t="str">
        <f>IFERROR(IF(Table2[[#This Row],[Item Code]]="","",SUMIFS('PO Management'!G:G,'PO Management'!E:E,Table2[[#This Row],[Item Code]],'PO Management'!K:K,"receive from stock")),"")</f>
        <v/>
      </c>
      <c r="K336" s="92" t="str">
        <f>IFERROR(IF(Table2[[#This Row],[Item Code]]="","",SUMIFS('PO Management'!G:G,'PO Management'!E:E,Table2[[#This Row],[Item Code]],'PO Management'!O:O,"received")),"")</f>
        <v/>
      </c>
      <c r="L336" s="92" t="str">
        <f>IFERROR(IF(Table2[[#This Row],[Item Code]]="","",Table2[[#This Row],[Beginning On Hand Stock]]-Table2[[#This Row],[Delivered from stock]]+Table2[[#This Row],[Adding to stock]]),"")</f>
        <v/>
      </c>
    </row>
    <row r="337" spans="2:12" ht="30" customHeight="1" x14ac:dyDescent="0.25">
      <c r="B337" s="89"/>
      <c r="C337" s="89"/>
      <c r="D337" s="89"/>
      <c r="E337" s="90"/>
      <c r="F337" s="89"/>
      <c r="G337" s="89"/>
      <c r="H337" s="89"/>
      <c r="I337" s="89"/>
      <c r="J337" s="92" t="str">
        <f>IFERROR(IF(Table2[[#This Row],[Item Code]]="","",SUMIFS('PO Management'!G:G,'PO Management'!E:E,Table2[[#This Row],[Item Code]],'PO Management'!K:K,"receive from stock")),"")</f>
        <v/>
      </c>
      <c r="K337" s="92" t="str">
        <f>IFERROR(IF(Table2[[#This Row],[Item Code]]="","",SUMIFS('PO Management'!G:G,'PO Management'!E:E,Table2[[#This Row],[Item Code]],'PO Management'!O:O,"received")),"")</f>
        <v/>
      </c>
      <c r="L337" s="92" t="str">
        <f>IFERROR(IF(Table2[[#This Row],[Item Code]]="","",Table2[[#This Row],[Beginning On Hand Stock]]-Table2[[#This Row],[Delivered from stock]]+Table2[[#This Row],[Adding to stock]]),"")</f>
        <v/>
      </c>
    </row>
    <row r="338" spans="2:12" ht="30" customHeight="1" x14ac:dyDescent="0.25">
      <c r="B338" s="89"/>
      <c r="C338" s="89"/>
      <c r="D338" s="89"/>
      <c r="E338" s="90"/>
      <c r="F338" s="89"/>
      <c r="G338" s="89"/>
      <c r="H338" s="89"/>
      <c r="I338" s="89"/>
      <c r="J338" s="92" t="str">
        <f>IFERROR(IF(Table2[[#This Row],[Item Code]]="","",SUMIFS('PO Management'!G:G,'PO Management'!E:E,Table2[[#This Row],[Item Code]],'PO Management'!K:K,"receive from stock")),"")</f>
        <v/>
      </c>
      <c r="K338" s="92" t="str">
        <f>IFERROR(IF(Table2[[#This Row],[Item Code]]="","",SUMIFS('PO Management'!G:G,'PO Management'!E:E,Table2[[#This Row],[Item Code]],'PO Management'!O:O,"received")),"")</f>
        <v/>
      </c>
      <c r="L338" s="92" t="str">
        <f>IFERROR(IF(Table2[[#This Row],[Item Code]]="","",Table2[[#This Row],[Beginning On Hand Stock]]-Table2[[#This Row],[Delivered from stock]]+Table2[[#This Row],[Adding to stock]]),"")</f>
        <v/>
      </c>
    </row>
    <row r="339" spans="2:12" ht="30" customHeight="1" x14ac:dyDescent="0.25">
      <c r="B339" s="89"/>
      <c r="C339" s="89"/>
      <c r="D339" s="89"/>
      <c r="E339" s="90"/>
      <c r="F339" s="89"/>
      <c r="G339" s="89"/>
      <c r="H339" s="89"/>
      <c r="I339" s="89"/>
      <c r="J339" s="92" t="str">
        <f>IFERROR(IF(Table2[[#This Row],[Item Code]]="","",SUMIFS('PO Management'!G:G,'PO Management'!E:E,Table2[[#This Row],[Item Code]],'PO Management'!K:K,"receive from stock")),"")</f>
        <v/>
      </c>
      <c r="K339" s="92" t="str">
        <f>IFERROR(IF(Table2[[#This Row],[Item Code]]="","",SUMIFS('PO Management'!G:G,'PO Management'!E:E,Table2[[#This Row],[Item Code]],'PO Management'!O:O,"received")),"")</f>
        <v/>
      </c>
      <c r="L339" s="92" t="str">
        <f>IFERROR(IF(Table2[[#This Row],[Item Code]]="","",Table2[[#This Row],[Beginning On Hand Stock]]-Table2[[#This Row],[Delivered from stock]]+Table2[[#This Row],[Adding to stock]]),"")</f>
        <v/>
      </c>
    </row>
    <row r="340" spans="2:12" ht="30" customHeight="1" x14ac:dyDescent="0.25">
      <c r="B340" s="89"/>
      <c r="C340" s="89"/>
      <c r="D340" s="89"/>
      <c r="E340" s="90"/>
      <c r="F340" s="89"/>
      <c r="G340" s="89"/>
      <c r="H340" s="89"/>
      <c r="I340" s="89"/>
      <c r="J340" s="92" t="str">
        <f>IFERROR(IF(Table2[[#This Row],[Item Code]]="","",SUMIFS('PO Management'!G:G,'PO Management'!E:E,Table2[[#This Row],[Item Code]],'PO Management'!K:K,"receive from stock")),"")</f>
        <v/>
      </c>
      <c r="K340" s="92" t="str">
        <f>IFERROR(IF(Table2[[#This Row],[Item Code]]="","",SUMIFS('PO Management'!G:G,'PO Management'!E:E,Table2[[#This Row],[Item Code]],'PO Management'!O:O,"received")),"")</f>
        <v/>
      </c>
      <c r="L340" s="92" t="str">
        <f>IFERROR(IF(Table2[[#This Row],[Item Code]]="","",Table2[[#This Row],[Beginning On Hand Stock]]-Table2[[#This Row],[Delivered from stock]]+Table2[[#This Row],[Adding to stock]]),"")</f>
        <v/>
      </c>
    </row>
    <row r="341" spans="2:12" ht="30" customHeight="1" x14ac:dyDescent="0.25">
      <c r="B341" s="89"/>
      <c r="C341" s="89"/>
      <c r="D341" s="89"/>
      <c r="E341" s="90"/>
      <c r="F341" s="89"/>
      <c r="G341" s="89"/>
      <c r="H341" s="89"/>
      <c r="I341" s="89"/>
      <c r="J341" s="92" t="str">
        <f>IFERROR(IF(Table2[[#This Row],[Item Code]]="","",SUMIFS('PO Management'!G:G,'PO Management'!E:E,Table2[[#This Row],[Item Code]],'PO Management'!K:K,"receive from stock")),"")</f>
        <v/>
      </c>
      <c r="K341" s="92" t="str">
        <f>IFERROR(IF(Table2[[#This Row],[Item Code]]="","",SUMIFS('PO Management'!G:G,'PO Management'!E:E,Table2[[#This Row],[Item Code]],'PO Management'!O:O,"received")),"")</f>
        <v/>
      </c>
      <c r="L341" s="92" t="str">
        <f>IFERROR(IF(Table2[[#This Row],[Item Code]]="","",Table2[[#This Row],[Beginning On Hand Stock]]-Table2[[#This Row],[Delivered from stock]]+Table2[[#This Row],[Adding to stock]]),"")</f>
        <v/>
      </c>
    </row>
    <row r="342" spans="2:12" ht="30" customHeight="1" x14ac:dyDescent="0.25">
      <c r="B342" s="89"/>
      <c r="C342" s="89"/>
      <c r="D342" s="89"/>
      <c r="E342" s="90"/>
      <c r="F342" s="89"/>
      <c r="G342" s="89"/>
      <c r="H342" s="89"/>
      <c r="I342" s="89"/>
      <c r="J342" s="92" t="str">
        <f>IFERROR(IF(Table2[[#This Row],[Item Code]]="","",SUMIFS('PO Management'!G:G,'PO Management'!E:E,Table2[[#This Row],[Item Code]],'PO Management'!K:K,"receive from stock")),"")</f>
        <v/>
      </c>
      <c r="K342" s="92" t="str">
        <f>IFERROR(IF(Table2[[#This Row],[Item Code]]="","",SUMIFS('PO Management'!G:G,'PO Management'!E:E,Table2[[#This Row],[Item Code]],'PO Management'!O:O,"received")),"")</f>
        <v/>
      </c>
      <c r="L342" s="92" t="str">
        <f>IFERROR(IF(Table2[[#This Row],[Item Code]]="","",Table2[[#This Row],[Beginning On Hand Stock]]-Table2[[#This Row],[Delivered from stock]]+Table2[[#This Row],[Adding to stock]]),"")</f>
        <v/>
      </c>
    </row>
    <row r="343" spans="2:12" ht="30" customHeight="1" x14ac:dyDescent="0.25">
      <c r="B343" s="89"/>
      <c r="C343" s="89"/>
      <c r="D343" s="89"/>
      <c r="E343" s="90"/>
      <c r="F343" s="89"/>
      <c r="G343" s="89"/>
      <c r="H343" s="89"/>
      <c r="I343" s="89"/>
      <c r="J343" s="92" t="str">
        <f>IFERROR(IF(Table2[[#This Row],[Item Code]]="","",SUMIFS('PO Management'!G:G,'PO Management'!E:E,Table2[[#This Row],[Item Code]],'PO Management'!K:K,"receive from stock")),"")</f>
        <v/>
      </c>
      <c r="K343" s="92" t="str">
        <f>IFERROR(IF(Table2[[#This Row],[Item Code]]="","",SUMIFS('PO Management'!G:G,'PO Management'!E:E,Table2[[#This Row],[Item Code]],'PO Management'!O:O,"received")),"")</f>
        <v/>
      </c>
      <c r="L343" s="92" t="str">
        <f>IFERROR(IF(Table2[[#This Row],[Item Code]]="","",Table2[[#This Row],[Beginning On Hand Stock]]-Table2[[#This Row],[Delivered from stock]]+Table2[[#This Row],[Adding to stock]]),"")</f>
        <v/>
      </c>
    </row>
    <row r="344" spans="2:12" ht="30" customHeight="1" x14ac:dyDescent="0.25">
      <c r="B344" s="89"/>
      <c r="C344" s="89"/>
      <c r="D344" s="89"/>
      <c r="E344" s="90"/>
      <c r="F344" s="89"/>
      <c r="G344" s="89"/>
      <c r="H344" s="89"/>
      <c r="I344" s="89"/>
      <c r="J344" s="92" t="str">
        <f>IFERROR(IF(Table2[[#This Row],[Item Code]]="","",SUMIFS('PO Management'!G:G,'PO Management'!E:E,Table2[[#This Row],[Item Code]],'PO Management'!K:K,"receive from stock")),"")</f>
        <v/>
      </c>
      <c r="K344" s="92" t="str">
        <f>IFERROR(IF(Table2[[#This Row],[Item Code]]="","",SUMIFS('PO Management'!G:G,'PO Management'!E:E,Table2[[#This Row],[Item Code]],'PO Management'!O:O,"received")),"")</f>
        <v/>
      </c>
      <c r="L344" s="92" t="str">
        <f>IFERROR(IF(Table2[[#This Row],[Item Code]]="","",Table2[[#This Row],[Beginning On Hand Stock]]-Table2[[#This Row],[Delivered from stock]]+Table2[[#This Row],[Adding to stock]]),"")</f>
        <v/>
      </c>
    </row>
    <row r="345" spans="2:12" ht="30" customHeight="1" x14ac:dyDescent="0.25">
      <c r="B345" s="89"/>
      <c r="C345" s="89"/>
      <c r="D345" s="89"/>
      <c r="E345" s="90"/>
      <c r="F345" s="89"/>
      <c r="G345" s="89"/>
      <c r="H345" s="89"/>
      <c r="I345" s="89"/>
      <c r="J345" s="92" t="str">
        <f>IFERROR(IF(Table2[[#This Row],[Item Code]]="","",SUMIFS('PO Management'!G:G,'PO Management'!E:E,Table2[[#This Row],[Item Code]],'PO Management'!K:K,"receive from stock")),"")</f>
        <v/>
      </c>
      <c r="K345" s="92" t="str">
        <f>IFERROR(IF(Table2[[#This Row],[Item Code]]="","",SUMIFS('PO Management'!G:G,'PO Management'!E:E,Table2[[#This Row],[Item Code]],'PO Management'!O:O,"received")),"")</f>
        <v/>
      </c>
      <c r="L345" s="92" t="str">
        <f>IFERROR(IF(Table2[[#This Row],[Item Code]]="","",Table2[[#This Row],[Beginning On Hand Stock]]-Table2[[#This Row],[Delivered from stock]]+Table2[[#This Row],[Adding to stock]]),"")</f>
        <v/>
      </c>
    </row>
    <row r="346" spans="2:12" ht="30" customHeight="1" x14ac:dyDescent="0.25">
      <c r="B346" s="89"/>
      <c r="C346" s="89"/>
      <c r="D346" s="89"/>
      <c r="E346" s="90"/>
      <c r="F346" s="89"/>
      <c r="G346" s="89"/>
      <c r="H346" s="89"/>
      <c r="I346" s="89"/>
      <c r="J346" s="92" t="str">
        <f>IFERROR(IF(Table2[[#This Row],[Item Code]]="","",SUMIFS('PO Management'!G:G,'PO Management'!E:E,Table2[[#This Row],[Item Code]],'PO Management'!K:K,"receive from stock")),"")</f>
        <v/>
      </c>
      <c r="K346" s="92" t="str">
        <f>IFERROR(IF(Table2[[#This Row],[Item Code]]="","",SUMIFS('PO Management'!G:G,'PO Management'!E:E,Table2[[#This Row],[Item Code]],'PO Management'!O:O,"received")),"")</f>
        <v/>
      </c>
      <c r="L346" s="92" t="str">
        <f>IFERROR(IF(Table2[[#This Row],[Item Code]]="","",Table2[[#This Row],[Beginning On Hand Stock]]-Table2[[#This Row],[Delivered from stock]]+Table2[[#This Row],[Adding to stock]]),"")</f>
        <v/>
      </c>
    </row>
    <row r="347" spans="2:12" ht="30" customHeight="1" x14ac:dyDescent="0.25">
      <c r="B347" s="89"/>
      <c r="C347" s="89"/>
      <c r="D347" s="89"/>
      <c r="E347" s="90"/>
      <c r="F347" s="89"/>
      <c r="G347" s="89"/>
      <c r="H347" s="89"/>
      <c r="I347" s="89"/>
      <c r="J347" s="92" t="str">
        <f>IFERROR(IF(Table2[[#This Row],[Item Code]]="","",SUMIFS('PO Management'!G:G,'PO Management'!E:E,Table2[[#This Row],[Item Code]],'PO Management'!K:K,"receive from stock")),"")</f>
        <v/>
      </c>
      <c r="K347" s="92" t="str">
        <f>IFERROR(IF(Table2[[#This Row],[Item Code]]="","",SUMIFS('PO Management'!G:G,'PO Management'!E:E,Table2[[#This Row],[Item Code]],'PO Management'!O:O,"received")),"")</f>
        <v/>
      </c>
      <c r="L347" s="92" t="str">
        <f>IFERROR(IF(Table2[[#This Row],[Item Code]]="","",Table2[[#This Row],[Beginning On Hand Stock]]-Table2[[#This Row],[Delivered from stock]]+Table2[[#This Row],[Adding to stock]]),"")</f>
        <v/>
      </c>
    </row>
    <row r="348" spans="2:12" ht="30" customHeight="1" x14ac:dyDescent="0.25">
      <c r="B348" s="89"/>
      <c r="C348" s="89"/>
      <c r="D348" s="89"/>
      <c r="E348" s="90"/>
      <c r="F348" s="89"/>
      <c r="G348" s="89"/>
      <c r="H348" s="89"/>
      <c r="I348" s="89"/>
      <c r="J348" s="92" t="str">
        <f>IFERROR(IF(Table2[[#This Row],[Item Code]]="","",SUMIFS('PO Management'!G:G,'PO Management'!E:E,Table2[[#This Row],[Item Code]],'PO Management'!K:K,"receive from stock")),"")</f>
        <v/>
      </c>
      <c r="K348" s="92" t="str">
        <f>IFERROR(IF(Table2[[#This Row],[Item Code]]="","",SUMIFS('PO Management'!G:G,'PO Management'!E:E,Table2[[#This Row],[Item Code]],'PO Management'!O:O,"received")),"")</f>
        <v/>
      </c>
      <c r="L348" s="92" t="str">
        <f>IFERROR(IF(Table2[[#This Row],[Item Code]]="","",Table2[[#This Row],[Beginning On Hand Stock]]-Table2[[#This Row],[Delivered from stock]]+Table2[[#This Row],[Adding to stock]]),"")</f>
        <v/>
      </c>
    </row>
    <row r="349" spans="2:12" ht="30" customHeight="1" x14ac:dyDescent="0.25">
      <c r="B349" s="89"/>
      <c r="C349" s="89"/>
      <c r="D349" s="89"/>
      <c r="E349" s="90"/>
      <c r="F349" s="89"/>
      <c r="G349" s="89"/>
      <c r="H349" s="89"/>
      <c r="I349" s="89"/>
      <c r="J349" s="92" t="str">
        <f>IFERROR(IF(Table2[[#This Row],[Item Code]]="","",SUMIFS('PO Management'!G:G,'PO Management'!E:E,Table2[[#This Row],[Item Code]],'PO Management'!K:K,"receive from stock")),"")</f>
        <v/>
      </c>
      <c r="K349" s="92" t="str">
        <f>IFERROR(IF(Table2[[#This Row],[Item Code]]="","",SUMIFS('PO Management'!G:G,'PO Management'!E:E,Table2[[#This Row],[Item Code]],'PO Management'!O:O,"received")),"")</f>
        <v/>
      </c>
      <c r="L349" s="92" t="str">
        <f>IFERROR(IF(Table2[[#This Row],[Item Code]]="","",Table2[[#This Row],[Beginning On Hand Stock]]-Table2[[#This Row],[Delivered from stock]]+Table2[[#This Row],[Adding to stock]]),"")</f>
        <v/>
      </c>
    </row>
    <row r="350" spans="2:12" ht="30" customHeight="1" x14ac:dyDescent="0.25">
      <c r="B350" s="89"/>
      <c r="C350" s="89"/>
      <c r="D350" s="89"/>
      <c r="E350" s="90"/>
      <c r="F350" s="89"/>
      <c r="G350" s="89"/>
      <c r="H350" s="89"/>
      <c r="I350" s="89"/>
      <c r="J350" s="92" t="str">
        <f>IFERROR(IF(Table2[[#This Row],[Item Code]]="","",SUMIFS('PO Management'!G:G,'PO Management'!E:E,Table2[[#This Row],[Item Code]],'PO Management'!K:K,"receive from stock")),"")</f>
        <v/>
      </c>
      <c r="K350" s="92" t="str">
        <f>IFERROR(IF(Table2[[#This Row],[Item Code]]="","",SUMIFS('PO Management'!G:G,'PO Management'!E:E,Table2[[#This Row],[Item Code]],'PO Management'!O:O,"received")),"")</f>
        <v/>
      </c>
      <c r="L350" s="92" t="str">
        <f>IFERROR(IF(Table2[[#This Row],[Item Code]]="","",Table2[[#This Row],[Beginning On Hand Stock]]-Table2[[#This Row],[Delivered from stock]]+Table2[[#This Row],[Adding to stock]]),"")</f>
        <v/>
      </c>
    </row>
    <row r="351" spans="2:12" ht="30" customHeight="1" x14ac:dyDescent="0.25">
      <c r="B351" s="89"/>
      <c r="C351" s="89"/>
      <c r="D351" s="89"/>
      <c r="E351" s="90"/>
      <c r="F351" s="89"/>
      <c r="G351" s="89"/>
      <c r="H351" s="89"/>
      <c r="I351" s="89"/>
      <c r="J351" s="92" t="str">
        <f>IFERROR(IF(Table2[[#This Row],[Item Code]]="","",SUMIFS('PO Management'!G:G,'PO Management'!E:E,Table2[[#This Row],[Item Code]],'PO Management'!K:K,"receive from stock")),"")</f>
        <v/>
      </c>
      <c r="K351" s="92" t="str">
        <f>IFERROR(IF(Table2[[#This Row],[Item Code]]="","",SUMIFS('PO Management'!G:G,'PO Management'!E:E,Table2[[#This Row],[Item Code]],'PO Management'!O:O,"received")),"")</f>
        <v/>
      </c>
      <c r="L351" s="92" t="str">
        <f>IFERROR(IF(Table2[[#This Row],[Item Code]]="","",Table2[[#This Row],[Beginning On Hand Stock]]-Table2[[#This Row],[Delivered from stock]]+Table2[[#This Row],[Adding to stock]]),"")</f>
        <v/>
      </c>
    </row>
    <row r="352" spans="2:12" ht="30" customHeight="1" x14ac:dyDescent="0.25">
      <c r="B352" s="89"/>
      <c r="C352" s="89"/>
      <c r="D352" s="89"/>
      <c r="E352" s="90"/>
      <c r="F352" s="89"/>
      <c r="G352" s="89"/>
      <c r="H352" s="89"/>
      <c r="I352" s="89"/>
      <c r="J352" s="92" t="str">
        <f>IFERROR(IF(Table2[[#This Row],[Item Code]]="","",SUMIFS('PO Management'!G:G,'PO Management'!E:E,Table2[[#This Row],[Item Code]],'PO Management'!K:K,"receive from stock")),"")</f>
        <v/>
      </c>
      <c r="K352" s="92" t="str">
        <f>IFERROR(IF(Table2[[#This Row],[Item Code]]="","",SUMIFS('PO Management'!G:G,'PO Management'!E:E,Table2[[#This Row],[Item Code]],'PO Management'!O:O,"received")),"")</f>
        <v/>
      </c>
      <c r="L352" s="92" t="str">
        <f>IFERROR(IF(Table2[[#This Row],[Item Code]]="","",Table2[[#This Row],[Beginning On Hand Stock]]-Table2[[#This Row],[Delivered from stock]]+Table2[[#This Row],[Adding to stock]]),"")</f>
        <v/>
      </c>
    </row>
    <row r="353" spans="2:12" ht="30" customHeight="1" x14ac:dyDescent="0.25">
      <c r="B353" s="89"/>
      <c r="C353" s="89"/>
      <c r="D353" s="89"/>
      <c r="E353" s="90"/>
      <c r="F353" s="89"/>
      <c r="G353" s="89"/>
      <c r="H353" s="89"/>
      <c r="I353" s="89"/>
      <c r="J353" s="92" t="str">
        <f>IFERROR(IF(Table2[[#This Row],[Item Code]]="","",SUMIFS('PO Management'!G:G,'PO Management'!E:E,Table2[[#This Row],[Item Code]],'PO Management'!K:K,"receive from stock")),"")</f>
        <v/>
      </c>
      <c r="K353" s="92" t="str">
        <f>IFERROR(IF(Table2[[#This Row],[Item Code]]="","",SUMIFS('PO Management'!G:G,'PO Management'!E:E,Table2[[#This Row],[Item Code]],'PO Management'!O:O,"received")),"")</f>
        <v/>
      </c>
      <c r="L353" s="92" t="str">
        <f>IFERROR(IF(Table2[[#This Row],[Item Code]]="","",Table2[[#This Row],[Beginning On Hand Stock]]-Table2[[#This Row],[Delivered from stock]]+Table2[[#This Row],[Adding to stock]]),"")</f>
        <v/>
      </c>
    </row>
    <row r="354" spans="2:12" ht="30" customHeight="1" x14ac:dyDescent="0.25">
      <c r="B354" s="89"/>
      <c r="C354" s="89"/>
      <c r="D354" s="89"/>
      <c r="E354" s="90"/>
      <c r="F354" s="89"/>
      <c r="G354" s="89"/>
      <c r="H354" s="89"/>
      <c r="I354" s="89"/>
      <c r="J354" s="92" t="str">
        <f>IFERROR(IF(Table2[[#This Row],[Item Code]]="","",SUMIFS('PO Management'!G:G,'PO Management'!E:E,Table2[[#This Row],[Item Code]],'PO Management'!K:K,"receive from stock")),"")</f>
        <v/>
      </c>
      <c r="K354" s="92" t="str">
        <f>IFERROR(IF(Table2[[#This Row],[Item Code]]="","",SUMIFS('PO Management'!G:G,'PO Management'!E:E,Table2[[#This Row],[Item Code]],'PO Management'!O:O,"received")),"")</f>
        <v/>
      </c>
      <c r="L354" s="92" t="str">
        <f>IFERROR(IF(Table2[[#This Row],[Item Code]]="","",Table2[[#This Row],[Beginning On Hand Stock]]-Table2[[#This Row],[Delivered from stock]]+Table2[[#This Row],[Adding to stock]]),"")</f>
        <v/>
      </c>
    </row>
    <row r="355" spans="2:12" ht="30" customHeight="1" x14ac:dyDescent="0.25">
      <c r="B355" s="89"/>
      <c r="C355" s="89"/>
      <c r="D355" s="89"/>
      <c r="E355" s="90"/>
      <c r="F355" s="89"/>
      <c r="G355" s="89"/>
      <c r="H355" s="89"/>
      <c r="I355" s="89"/>
      <c r="J355" s="92" t="str">
        <f>IFERROR(IF(Table2[[#This Row],[Item Code]]="","",SUMIFS('PO Management'!G:G,'PO Management'!E:E,Table2[[#This Row],[Item Code]],'PO Management'!K:K,"receive from stock")),"")</f>
        <v/>
      </c>
      <c r="K355" s="92" t="str">
        <f>IFERROR(IF(Table2[[#This Row],[Item Code]]="","",SUMIFS('PO Management'!G:G,'PO Management'!E:E,Table2[[#This Row],[Item Code]],'PO Management'!O:O,"received")),"")</f>
        <v/>
      </c>
      <c r="L355" s="92" t="str">
        <f>IFERROR(IF(Table2[[#This Row],[Item Code]]="","",Table2[[#This Row],[Beginning On Hand Stock]]-Table2[[#This Row],[Delivered from stock]]+Table2[[#This Row],[Adding to stock]]),"")</f>
        <v/>
      </c>
    </row>
    <row r="356" spans="2:12" ht="30" customHeight="1" x14ac:dyDescent="0.25">
      <c r="B356" s="89"/>
      <c r="C356" s="89"/>
      <c r="D356" s="89"/>
      <c r="E356" s="90"/>
      <c r="F356" s="89"/>
      <c r="G356" s="89"/>
      <c r="H356" s="89"/>
      <c r="I356" s="89"/>
      <c r="J356" s="92" t="str">
        <f>IFERROR(IF(Table2[[#This Row],[Item Code]]="","",SUMIFS('PO Management'!G:G,'PO Management'!E:E,Table2[[#This Row],[Item Code]],'PO Management'!K:K,"receive from stock")),"")</f>
        <v/>
      </c>
      <c r="K356" s="92" t="str">
        <f>IFERROR(IF(Table2[[#This Row],[Item Code]]="","",SUMIFS('PO Management'!G:G,'PO Management'!E:E,Table2[[#This Row],[Item Code]],'PO Management'!O:O,"received")),"")</f>
        <v/>
      </c>
      <c r="L356" s="92" t="str">
        <f>IFERROR(IF(Table2[[#This Row],[Item Code]]="","",Table2[[#This Row],[Beginning On Hand Stock]]-Table2[[#This Row],[Delivered from stock]]+Table2[[#This Row],[Adding to stock]]),"")</f>
        <v/>
      </c>
    </row>
    <row r="357" spans="2:12" ht="30" customHeight="1" x14ac:dyDescent="0.25">
      <c r="B357" s="89"/>
      <c r="C357" s="89"/>
      <c r="D357" s="89"/>
      <c r="E357" s="90"/>
      <c r="F357" s="89"/>
      <c r="G357" s="89"/>
      <c r="H357" s="89"/>
      <c r="I357" s="89"/>
      <c r="J357" s="92" t="str">
        <f>IFERROR(IF(Table2[[#This Row],[Item Code]]="","",SUMIFS('PO Management'!G:G,'PO Management'!E:E,Table2[[#This Row],[Item Code]],'PO Management'!K:K,"receive from stock")),"")</f>
        <v/>
      </c>
      <c r="K357" s="92" t="str">
        <f>IFERROR(IF(Table2[[#This Row],[Item Code]]="","",SUMIFS('PO Management'!G:G,'PO Management'!E:E,Table2[[#This Row],[Item Code]],'PO Management'!O:O,"received")),"")</f>
        <v/>
      </c>
      <c r="L357" s="92" t="str">
        <f>IFERROR(IF(Table2[[#This Row],[Item Code]]="","",Table2[[#This Row],[Beginning On Hand Stock]]-Table2[[#This Row],[Delivered from stock]]+Table2[[#This Row],[Adding to stock]]),"")</f>
        <v/>
      </c>
    </row>
    <row r="358" spans="2:12" ht="30" customHeight="1" x14ac:dyDescent="0.25">
      <c r="B358" s="89"/>
      <c r="C358" s="89"/>
      <c r="D358" s="89"/>
      <c r="E358" s="90"/>
      <c r="F358" s="89"/>
      <c r="G358" s="89"/>
      <c r="H358" s="89"/>
      <c r="I358" s="89"/>
      <c r="J358" s="92" t="str">
        <f>IFERROR(IF(Table2[[#This Row],[Item Code]]="","",SUMIFS('PO Management'!G:G,'PO Management'!E:E,Table2[[#This Row],[Item Code]],'PO Management'!K:K,"receive from stock")),"")</f>
        <v/>
      </c>
      <c r="K358" s="92" t="str">
        <f>IFERROR(IF(Table2[[#This Row],[Item Code]]="","",SUMIFS('PO Management'!G:G,'PO Management'!E:E,Table2[[#This Row],[Item Code]],'PO Management'!O:O,"received")),"")</f>
        <v/>
      </c>
      <c r="L358" s="92" t="str">
        <f>IFERROR(IF(Table2[[#This Row],[Item Code]]="","",Table2[[#This Row],[Beginning On Hand Stock]]-Table2[[#This Row],[Delivered from stock]]+Table2[[#This Row],[Adding to stock]]),"")</f>
        <v/>
      </c>
    </row>
    <row r="359" spans="2:12" ht="30" customHeight="1" x14ac:dyDescent="0.25">
      <c r="B359" s="89"/>
      <c r="C359" s="89"/>
      <c r="D359" s="89"/>
      <c r="E359" s="90"/>
      <c r="F359" s="89"/>
      <c r="G359" s="89"/>
      <c r="H359" s="89"/>
      <c r="I359" s="89"/>
      <c r="J359" s="92" t="str">
        <f>IFERROR(IF(Table2[[#This Row],[Item Code]]="","",SUMIFS('PO Management'!G:G,'PO Management'!E:E,Table2[[#This Row],[Item Code]],'PO Management'!K:K,"receive from stock")),"")</f>
        <v/>
      </c>
      <c r="K359" s="92" t="str">
        <f>IFERROR(IF(Table2[[#This Row],[Item Code]]="","",SUMIFS('PO Management'!G:G,'PO Management'!E:E,Table2[[#This Row],[Item Code]],'PO Management'!O:O,"received")),"")</f>
        <v/>
      </c>
      <c r="L359" s="92" t="str">
        <f>IFERROR(IF(Table2[[#This Row],[Item Code]]="","",Table2[[#This Row],[Beginning On Hand Stock]]-Table2[[#This Row],[Delivered from stock]]+Table2[[#This Row],[Adding to stock]]),"")</f>
        <v/>
      </c>
    </row>
    <row r="360" spans="2:12" ht="30" customHeight="1" x14ac:dyDescent="0.25">
      <c r="B360" s="89"/>
      <c r="C360" s="89"/>
      <c r="D360" s="89"/>
      <c r="E360" s="90"/>
      <c r="F360" s="89"/>
      <c r="G360" s="89"/>
      <c r="H360" s="89"/>
      <c r="I360" s="89"/>
      <c r="J360" s="92" t="str">
        <f>IFERROR(IF(Table2[[#This Row],[Item Code]]="","",SUMIFS('PO Management'!G:G,'PO Management'!E:E,Table2[[#This Row],[Item Code]],'PO Management'!K:K,"receive from stock")),"")</f>
        <v/>
      </c>
      <c r="K360" s="92" t="str">
        <f>IFERROR(IF(Table2[[#This Row],[Item Code]]="","",SUMIFS('PO Management'!G:G,'PO Management'!E:E,Table2[[#This Row],[Item Code]],'PO Management'!O:O,"received")),"")</f>
        <v/>
      </c>
      <c r="L360" s="92" t="str">
        <f>IFERROR(IF(Table2[[#This Row],[Item Code]]="","",Table2[[#This Row],[Beginning On Hand Stock]]-Table2[[#This Row],[Delivered from stock]]+Table2[[#This Row],[Adding to stock]]),"")</f>
        <v/>
      </c>
    </row>
    <row r="361" spans="2:12" ht="30" customHeight="1" x14ac:dyDescent="0.25">
      <c r="B361" s="89"/>
      <c r="C361" s="89"/>
      <c r="D361" s="89"/>
      <c r="E361" s="90"/>
      <c r="F361" s="89"/>
      <c r="G361" s="89"/>
      <c r="H361" s="89"/>
      <c r="I361" s="89"/>
      <c r="J361" s="92" t="str">
        <f>IFERROR(IF(Table2[[#This Row],[Item Code]]="","",SUMIFS('PO Management'!G:G,'PO Management'!E:E,Table2[[#This Row],[Item Code]],'PO Management'!K:K,"receive from stock")),"")</f>
        <v/>
      </c>
      <c r="K361" s="92" t="str">
        <f>IFERROR(IF(Table2[[#This Row],[Item Code]]="","",SUMIFS('PO Management'!G:G,'PO Management'!E:E,Table2[[#This Row],[Item Code]],'PO Management'!O:O,"received")),"")</f>
        <v/>
      </c>
      <c r="L361" s="92" t="str">
        <f>IFERROR(IF(Table2[[#This Row],[Item Code]]="","",Table2[[#This Row],[Beginning On Hand Stock]]-Table2[[#This Row],[Delivered from stock]]+Table2[[#This Row],[Adding to stock]]),"")</f>
        <v/>
      </c>
    </row>
    <row r="362" spans="2:12" ht="30" customHeight="1" x14ac:dyDescent="0.25">
      <c r="B362" s="89"/>
      <c r="C362" s="89"/>
      <c r="D362" s="89"/>
      <c r="E362" s="90"/>
      <c r="F362" s="89"/>
      <c r="G362" s="89"/>
      <c r="H362" s="89"/>
      <c r="I362" s="89"/>
      <c r="J362" s="92" t="str">
        <f>IFERROR(IF(Table2[[#This Row],[Item Code]]="","",SUMIFS('PO Management'!G:G,'PO Management'!E:E,Table2[[#This Row],[Item Code]],'PO Management'!K:K,"receive from stock")),"")</f>
        <v/>
      </c>
      <c r="K362" s="92" t="str">
        <f>IFERROR(IF(Table2[[#This Row],[Item Code]]="","",SUMIFS('PO Management'!G:G,'PO Management'!E:E,Table2[[#This Row],[Item Code]],'PO Management'!O:O,"received")),"")</f>
        <v/>
      </c>
      <c r="L362" s="92" t="str">
        <f>IFERROR(IF(Table2[[#This Row],[Item Code]]="","",Table2[[#This Row],[Beginning On Hand Stock]]-Table2[[#This Row],[Delivered from stock]]+Table2[[#This Row],[Adding to stock]]),"")</f>
        <v/>
      </c>
    </row>
    <row r="363" spans="2:12" ht="30" customHeight="1" x14ac:dyDescent="0.25">
      <c r="B363" s="89"/>
      <c r="C363" s="89"/>
      <c r="D363" s="89"/>
      <c r="E363" s="90"/>
      <c r="F363" s="89"/>
      <c r="G363" s="89"/>
      <c r="H363" s="89"/>
      <c r="I363" s="89"/>
      <c r="J363" s="92" t="str">
        <f>IFERROR(IF(Table2[[#This Row],[Item Code]]="","",SUMIFS('PO Management'!G:G,'PO Management'!E:E,Table2[[#This Row],[Item Code]],'PO Management'!K:K,"receive from stock")),"")</f>
        <v/>
      </c>
      <c r="K363" s="92" t="str">
        <f>IFERROR(IF(Table2[[#This Row],[Item Code]]="","",SUMIFS('PO Management'!G:G,'PO Management'!E:E,Table2[[#This Row],[Item Code]],'PO Management'!O:O,"received")),"")</f>
        <v/>
      </c>
      <c r="L363" s="92" t="str">
        <f>IFERROR(IF(Table2[[#This Row],[Item Code]]="","",Table2[[#This Row],[Beginning On Hand Stock]]-Table2[[#This Row],[Delivered from stock]]+Table2[[#This Row],[Adding to stock]]),"")</f>
        <v/>
      </c>
    </row>
    <row r="364" spans="2:12" ht="30" customHeight="1" x14ac:dyDescent="0.25">
      <c r="B364" s="89"/>
      <c r="C364" s="89"/>
      <c r="D364" s="89"/>
      <c r="E364" s="90"/>
      <c r="F364" s="89"/>
      <c r="G364" s="89"/>
      <c r="H364" s="89"/>
      <c r="I364" s="89"/>
      <c r="J364" s="92" t="str">
        <f>IFERROR(IF(Table2[[#This Row],[Item Code]]="","",SUMIFS('PO Management'!G:G,'PO Management'!E:E,Table2[[#This Row],[Item Code]],'PO Management'!K:K,"receive from stock")),"")</f>
        <v/>
      </c>
      <c r="K364" s="92" t="str">
        <f>IFERROR(IF(Table2[[#This Row],[Item Code]]="","",SUMIFS('PO Management'!G:G,'PO Management'!E:E,Table2[[#This Row],[Item Code]],'PO Management'!O:O,"received")),"")</f>
        <v/>
      </c>
      <c r="L364" s="92" t="str">
        <f>IFERROR(IF(Table2[[#This Row],[Item Code]]="","",Table2[[#This Row],[Beginning On Hand Stock]]-Table2[[#This Row],[Delivered from stock]]+Table2[[#This Row],[Adding to stock]]),"")</f>
        <v/>
      </c>
    </row>
    <row r="365" spans="2:12" ht="30" customHeight="1" x14ac:dyDescent="0.25">
      <c r="B365" s="89"/>
      <c r="C365" s="89"/>
      <c r="D365" s="89"/>
      <c r="E365" s="90"/>
      <c r="F365" s="89"/>
      <c r="G365" s="89"/>
      <c r="H365" s="89"/>
      <c r="I365" s="89"/>
      <c r="J365" s="92" t="str">
        <f>IFERROR(IF(Table2[[#This Row],[Item Code]]="","",SUMIFS('PO Management'!G:G,'PO Management'!E:E,Table2[[#This Row],[Item Code]],'PO Management'!K:K,"receive from stock")),"")</f>
        <v/>
      </c>
      <c r="K365" s="92" t="str">
        <f>IFERROR(IF(Table2[[#This Row],[Item Code]]="","",SUMIFS('PO Management'!G:G,'PO Management'!E:E,Table2[[#This Row],[Item Code]],'PO Management'!O:O,"received")),"")</f>
        <v/>
      </c>
      <c r="L365" s="92" t="str">
        <f>IFERROR(IF(Table2[[#This Row],[Item Code]]="","",Table2[[#This Row],[Beginning On Hand Stock]]-Table2[[#This Row],[Delivered from stock]]+Table2[[#This Row],[Adding to stock]]),"")</f>
        <v/>
      </c>
    </row>
    <row r="366" spans="2:12" ht="30" customHeight="1" x14ac:dyDescent="0.25">
      <c r="B366" s="89"/>
      <c r="C366" s="89"/>
      <c r="D366" s="89"/>
      <c r="E366" s="90"/>
      <c r="F366" s="89"/>
      <c r="G366" s="89"/>
      <c r="H366" s="89"/>
      <c r="I366" s="89"/>
      <c r="J366" s="92" t="str">
        <f>IFERROR(IF(Table2[[#This Row],[Item Code]]="","",SUMIFS('PO Management'!G:G,'PO Management'!E:E,Table2[[#This Row],[Item Code]],'PO Management'!K:K,"receive from stock")),"")</f>
        <v/>
      </c>
      <c r="K366" s="92" t="str">
        <f>IFERROR(IF(Table2[[#This Row],[Item Code]]="","",SUMIFS('PO Management'!G:G,'PO Management'!E:E,Table2[[#This Row],[Item Code]],'PO Management'!O:O,"received")),"")</f>
        <v/>
      </c>
      <c r="L366" s="92" t="str">
        <f>IFERROR(IF(Table2[[#This Row],[Item Code]]="","",Table2[[#This Row],[Beginning On Hand Stock]]-Table2[[#This Row],[Delivered from stock]]+Table2[[#This Row],[Adding to stock]]),"")</f>
        <v/>
      </c>
    </row>
    <row r="367" spans="2:12" ht="30" customHeight="1" x14ac:dyDescent="0.25">
      <c r="B367" s="89"/>
      <c r="C367" s="89"/>
      <c r="D367" s="89"/>
      <c r="E367" s="90"/>
      <c r="F367" s="89"/>
      <c r="G367" s="89"/>
      <c r="H367" s="89"/>
      <c r="I367" s="89"/>
      <c r="J367" s="92" t="str">
        <f>IFERROR(IF(Table2[[#This Row],[Item Code]]="","",SUMIFS('PO Management'!G:G,'PO Management'!E:E,Table2[[#This Row],[Item Code]],'PO Management'!K:K,"receive from stock")),"")</f>
        <v/>
      </c>
      <c r="K367" s="92" t="str">
        <f>IFERROR(IF(Table2[[#This Row],[Item Code]]="","",SUMIFS('PO Management'!G:G,'PO Management'!E:E,Table2[[#This Row],[Item Code]],'PO Management'!O:O,"received")),"")</f>
        <v/>
      </c>
      <c r="L367" s="92" t="str">
        <f>IFERROR(IF(Table2[[#This Row],[Item Code]]="","",Table2[[#This Row],[Beginning On Hand Stock]]-Table2[[#This Row],[Delivered from stock]]+Table2[[#This Row],[Adding to stock]]),"")</f>
        <v/>
      </c>
    </row>
    <row r="368" spans="2:12" ht="30" customHeight="1" x14ac:dyDescent="0.25">
      <c r="B368" s="89"/>
      <c r="C368" s="89"/>
      <c r="D368" s="89"/>
      <c r="E368" s="90"/>
      <c r="F368" s="89"/>
      <c r="G368" s="89"/>
      <c r="H368" s="89"/>
      <c r="I368" s="89"/>
      <c r="J368" s="92" t="str">
        <f>IFERROR(IF(Table2[[#This Row],[Item Code]]="","",SUMIFS('PO Management'!G:G,'PO Management'!E:E,Table2[[#This Row],[Item Code]],'PO Management'!K:K,"receive from stock")),"")</f>
        <v/>
      </c>
      <c r="K368" s="92" t="str">
        <f>IFERROR(IF(Table2[[#This Row],[Item Code]]="","",SUMIFS('PO Management'!G:G,'PO Management'!E:E,Table2[[#This Row],[Item Code]],'PO Management'!O:O,"received")),"")</f>
        <v/>
      </c>
      <c r="L368" s="92" t="str">
        <f>IFERROR(IF(Table2[[#This Row],[Item Code]]="","",Table2[[#This Row],[Beginning On Hand Stock]]-Table2[[#This Row],[Delivered from stock]]+Table2[[#This Row],[Adding to stock]]),"")</f>
        <v/>
      </c>
    </row>
    <row r="369" spans="2:12" ht="30" customHeight="1" x14ac:dyDescent="0.25">
      <c r="B369" s="89"/>
      <c r="C369" s="89"/>
      <c r="D369" s="89"/>
      <c r="E369" s="90"/>
      <c r="F369" s="89"/>
      <c r="G369" s="89"/>
      <c r="H369" s="89"/>
      <c r="I369" s="89"/>
      <c r="J369" s="92" t="str">
        <f>IFERROR(IF(Table2[[#This Row],[Item Code]]="","",SUMIFS('PO Management'!G:G,'PO Management'!E:E,Table2[[#This Row],[Item Code]],'PO Management'!K:K,"receive from stock")),"")</f>
        <v/>
      </c>
      <c r="K369" s="92" t="str">
        <f>IFERROR(IF(Table2[[#This Row],[Item Code]]="","",SUMIFS('PO Management'!G:G,'PO Management'!E:E,Table2[[#This Row],[Item Code]],'PO Management'!O:O,"received")),"")</f>
        <v/>
      </c>
      <c r="L369" s="92" t="str">
        <f>IFERROR(IF(Table2[[#This Row],[Item Code]]="","",Table2[[#This Row],[Beginning On Hand Stock]]-Table2[[#This Row],[Delivered from stock]]+Table2[[#This Row],[Adding to stock]]),"")</f>
        <v/>
      </c>
    </row>
    <row r="370" spans="2:12" ht="30" customHeight="1" x14ac:dyDescent="0.25">
      <c r="B370" s="89"/>
      <c r="C370" s="89"/>
      <c r="D370" s="89"/>
      <c r="E370" s="90"/>
      <c r="F370" s="89"/>
      <c r="G370" s="89"/>
      <c r="H370" s="89"/>
      <c r="I370" s="89"/>
      <c r="J370" s="92" t="str">
        <f>IFERROR(IF(Table2[[#This Row],[Item Code]]="","",SUMIFS('PO Management'!G:G,'PO Management'!E:E,Table2[[#This Row],[Item Code]],'PO Management'!K:K,"receive from stock")),"")</f>
        <v/>
      </c>
      <c r="K370" s="92" t="str">
        <f>IFERROR(IF(Table2[[#This Row],[Item Code]]="","",SUMIFS('PO Management'!G:G,'PO Management'!E:E,Table2[[#This Row],[Item Code]],'PO Management'!O:O,"received")),"")</f>
        <v/>
      </c>
      <c r="L370" s="92" t="str">
        <f>IFERROR(IF(Table2[[#This Row],[Item Code]]="","",Table2[[#This Row],[Beginning On Hand Stock]]-Table2[[#This Row],[Delivered from stock]]+Table2[[#This Row],[Adding to stock]]),"")</f>
        <v/>
      </c>
    </row>
    <row r="371" spans="2:12" ht="30" customHeight="1" x14ac:dyDescent="0.25">
      <c r="B371" s="89"/>
      <c r="C371" s="89"/>
      <c r="D371" s="89"/>
      <c r="E371" s="90"/>
      <c r="F371" s="89"/>
      <c r="G371" s="89"/>
      <c r="H371" s="89"/>
      <c r="I371" s="89"/>
      <c r="J371" s="92" t="str">
        <f>IFERROR(IF(Table2[[#This Row],[Item Code]]="","",SUMIFS('PO Management'!G:G,'PO Management'!E:E,Table2[[#This Row],[Item Code]],'PO Management'!K:K,"receive from stock")),"")</f>
        <v/>
      </c>
      <c r="K371" s="92" t="str">
        <f>IFERROR(IF(Table2[[#This Row],[Item Code]]="","",SUMIFS('PO Management'!G:G,'PO Management'!E:E,Table2[[#This Row],[Item Code]],'PO Management'!O:O,"received")),"")</f>
        <v/>
      </c>
      <c r="L371" s="92" t="str">
        <f>IFERROR(IF(Table2[[#This Row],[Item Code]]="","",Table2[[#This Row],[Beginning On Hand Stock]]-Table2[[#This Row],[Delivered from stock]]+Table2[[#This Row],[Adding to stock]]),"")</f>
        <v/>
      </c>
    </row>
    <row r="372" spans="2:12" ht="30" customHeight="1" x14ac:dyDescent="0.25">
      <c r="B372" s="89"/>
      <c r="C372" s="89"/>
      <c r="D372" s="89"/>
      <c r="E372" s="90"/>
      <c r="F372" s="89"/>
      <c r="G372" s="89"/>
      <c r="H372" s="89"/>
      <c r="I372" s="89"/>
      <c r="J372" s="92" t="str">
        <f>IFERROR(IF(Table2[[#This Row],[Item Code]]="","",SUMIFS('PO Management'!G:G,'PO Management'!E:E,Table2[[#This Row],[Item Code]],'PO Management'!K:K,"receive from stock")),"")</f>
        <v/>
      </c>
      <c r="K372" s="92" t="str">
        <f>IFERROR(IF(Table2[[#This Row],[Item Code]]="","",SUMIFS('PO Management'!G:G,'PO Management'!E:E,Table2[[#This Row],[Item Code]],'PO Management'!O:O,"received")),"")</f>
        <v/>
      </c>
      <c r="L372" s="92" t="str">
        <f>IFERROR(IF(Table2[[#This Row],[Item Code]]="","",Table2[[#This Row],[Beginning On Hand Stock]]-Table2[[#This Row],[Delivered from stock]]+Table2[[#This Row],[Adding to stock]]),"")</f>
        <v/>
      </c>
    </row>
    <row r="373" spans="2:12" ht="30" customHeight="1" x14ac:dyDescent="0.25">
      <c r="B373" s="89"/>
      <c r="C373" s="89"/>
      <c r="D373" s="89"/>
      <c r="E373" s="90"/>
      <c r="F373" s="89"/>
      <c r="G373" s="89"/>
      <c r="H373" s="89"/>
      <c r="I373" s="89"/>
      <c r="J373" s="92" t="str">
        <f>IFERROR(IF(Table2[[#This Row],[Item Code]]="","",SUMIFS('PO Management'!G:G,'PO Management'!E:E,Table2[[#This Row],[Item Code]],'PO Management'!K:K,"receive from stock")),"")</f>
        <v/>
      </c>
      <c r="K373" s="92" t="str">
        <f>IFERROR(IF(Table2[[#This Row],[Item Code]]="","",SUMIFS('PO Management'!G:G,'PO Management'!E:E,Table2[[#This Row],[Item Code]],'PO Management'!O:O,"received")),"")</f>
        <v/>
      </c>
      <c r="L373" s="92" t="str">
        <f>IFERROR(IF(Table2[[#This Row],[Item Code]]="","",Table2[[#This Row],[Beginning On Hand Stock]]-Table2[[#This Row],[Delivered from stock]]+Table2[[#This Row],[Adding to stock]]),"")</f>
        <v/>
      </c>
    </row>
    <row r="374" spans="2:12" ht="30" customHeight="1" x14ac:dyDescent="0.25">
      <c r="B374" s="89"/>
      <c r="C374" s="89"/>
      <c r="D374" s="89"/>
      <c r="E374" s="90"/>
      <c r="F374" s="89"/>
      <c r="G374" s="89"/>
      <c r="H374" s="89"/>
      <c r="I374" s="89"/>
      <c r="J374" s="92" t="str">
        <f>IFERROR(IF(Table2[[#This Row],[Item Code]]="","",SUMIFS('PO Management'!G:G,'PO Management'!E:E,Table2[[#This Row],[Item Code]],'PO Management'!K:K,"receive from stock")),"")</f>
        <v/>
      </c>
      <c r="K374" s="92" t="str">
        <f>IFERROR(IF(Table2[[#This Row],[Item Code]]="","",SUMIFS('PO Management'!G:G,'PO Management'!E:E,Table2[[#This Row],[Item Code]],'PO Management'!O:O,"received")),"")</f>
        <v/>
      </c>
      <c r="L374" s="92" t="str">
        <f>IFERROR(IF(Table2[[#This Row],[Item Code]]="","",Table2[[#This Row],[Beginning On Hand Stock]]-Table2[[#This Row],[Delivered from stock]]+Table2[[#This Row],[Adding to stock]]),"")</f>
        <v/>
      </c>
    </row>
    <row r="375" spans="2:12" ht="30" customHeight="1" x14ac:dyDescent="0.25">
      <c r="B375" s="89"/>
      <c r="C375" s="89"/>
      <c r="D375" s="89"/>
      <c r="E375" s="90"/>
      <c r="F375" s="89"/>
      <c r="G375" s="89"/>
      <c r="H375" s="89"/>
      <c r="I375" s="89"/>
      <c r="J375" s="92" t="str">
        <f>IFERROR(IF(Table2[[#This Row],[Item Code]]="","",SUMIFS('PO Management'!G:G,'PO Management'!E:E,Table2[[#This Row],[Item Code]],'PO Management'!K:K,"receive from stock")),"")</f>
        <v/>
      </c>
      <c r="K375" s="92" t="str">
        <f>IFERROR(IF(Table2[[#This Row],[Item Code]]="","",SUMIFS('PO Management'!G:G,'PO Management'!E:E,Table2[[#This Row],[Item Code]],'PO Management'!O:O,"received")),"")</f>
        <v/>
      </c>
      <c r="L375" s="92" t="str">
        <f>IFERROR(IF(Table2[[#This Row],[Item Code]]="","",Table2[[#This Row],[Beginning On Hand Stock]]-Table2[[#This Row],[Delivered from stock]]+Table2[[#This Row],[Adding to stock]]),"")</f>
        <v/>
      </c>
    </row>
    <row r="376" spans="2:12" ht="30" customHeight="1" x14ac:dyDescent="0.25">
      <c r="B376" s="89"/>
      <c r="C376" s="89"/>
      <c r="D376" s="89"/>
      <c r="E376" s="90"/>
      <c r="F376" s="89"/>
      <c r="G376" s="89"/>
      <c r="H376" s="89"/>
      <c r="I376" s="89"/>
      <c r="J376" s="92" t="str">
        <f>IFERROR(IF(Table2[[#This Row],[Item Code]]="","",SUMIFS('PO Management'!G:G,'PO Management'!E:E,Table2[[#This Row],[Item Code]],'PO Management'!K:K,"receive from stock")),"")</f>
        <v/>
      </c>
      <c r="K376" s="92" t="str">
        <f>IFERROR(IF(Table2[[#This Row],[Item Code]]="","",SUMIFS('PO Management'!G:G,'PO Management'!E:E,Table2[[#This Row],[Item Code]],'PO Management'!O:O,"received")),"")</f>
        <v/>
      </c>
      <c r="L376" s="92" t="str">
        <f>IFERROR(IF(Table2[[#This Row],[Item Code]]="","",Table2[[#This Row],[Beginning On Hand Stock]]-Table2[[#This Row],[Delivered from stock]]+Table2[[#This Row],[Adding to stock]]),"")</f>
        <v/>
      </c>
    </row>
    <row r="377" spans="2:12" ht="30" customHeight="1" x14ac:dyDescent="0.25">
      <c r="B377" s="89"/>
      <c r="C377" s="89"/>
      <c r="D377" s="89"/>
      <c r="E377" s="90"/>
      <c r="F377" s="89"/>
      <c r="G377" s="89"/>
      <c r="H377" s="89"/>
      <c r="I377" s="89"/>
      <c r="J377" s="92" t="str">
        <f>IFERROR(IF(Table2[[#This Row],[Item Code]]="","",SUMIFS('PO Management'!G:G,'PO Management'!E:E,Table2[[#This Row],[Item Code]],'PO Management'!K:K,"receive from stock")),"")</f>
        <v/>
      </c>
      <c r="K377" s="92" t="str">
        <f>IFERROR(IF(Table2[[#This Row],[Item Code]]="","",SUMIFS('PO Management'!G:G,'PO Management'!E:E,Table2[[#This Row],[Item Code]],'PO Management'!O:O,"received")),"")</f>
        <v/>
      </c>
      <c r="L377" s="92" t="str">
        <f>IFERROR(IF(Table2[[#This Row],[Item Code]]="","",Table2[[#This Row],[Beginning On Hand Stock]]-Table2[[#This Row],[Delivered from stock]]+Table2[[#This Row],[Adding to stock]]),"")</f>
        <v/>
      </c>
    </row>
    <row r="378" spans="2:12" ht="30" customHeight="1" x14ac:dyDescent="0.25">
      <c r="B378" s="89"/>
      <c r="C378" s="89"/>
      <c r="D378" s="89"/>
      <c r="E378" s="90"/>
      <c r="F378" s="89"/>
      <c r="G378" s="89"/>
      <c r="H378" s="89"/>
      <c r="I378" s="89"/>
      <c r="J378" s="92" t="str">
        <f>IFERROR(IF(Table2[[#This Row],[Item Code]]="","",SUMIFS('PO Management'!G:G,'PO Management'!E:E,Table2[[#This Row],[Item Code]],'PO Management'!K:K,"receive from stock")),"")</f>
        <v/>
      </c>
      <c r="K378" s="92" t="str">
        <f>IFERROR(IF(Table2[[#This Row],[Item Code]]="","",SUMIFS('PO Management'!G:G,'PO Management'!E:E,Table2[[#This Row],[Item Code]],'PO Management'!O:O,"received")),"")</f>
        <v/>
      </c>
      <c r="L378" s="92" t="str">
        <f>IFERROR(IF(Table2[[#This Row],[Item Code]]="","",Table2[[#This Row],[Beginning On Hand Stock]]-Table2[[#This Row],[Delivered from stock]]+Table2[[#This Row],[Adding to stock]]),"")</f>
        <v/>
      </c>
    </row>
    <row r="379" spans="2:12" ht="30" customHeight="1" x14ac:dyDescent="0.25">
      <c r="B379" s="89"/>
      <c r="C379" s="89"/>
      <c r="D379" s="89"/>
      <c r="E379" s="90"/>
      <c r="F379" s="89"/>
      <c r="G379" s="89"/>
      <c r="H379" s="89"/>
      <c r="I379" s="89"/>
      <c r="J379" s="92" t="str">
        <f>IFERROR(IF(Table2[[#This Row],[Item Code]]="","",SUMIFS('PO Management'!G:G,'PO Management'!E:E,Table2[[#This Row],[Item Code]],'PO Management'!K:K,"receive from stock")),"")</f>
        <v/>
      </c>
      <c r="K379" s="92" t="str">
        <f>IFERROR(IF(Table2[[#This Row],[Item Code]]="","",SUMIFS('PO Management'!G:G,'PO Management'!E:E,Table2[[#This Row],[Item Code]],'PO Management'!O:O,"received")),"")</f>
        <v/>
      </c>
      <c r="L379" s="92" t="str">
        <f>IFERROR(IF(Table2[[#This Row],[Item Code]]="","",Table2[[#This Row],[Beginning On Hand Stock]]-Table2[[#This Row],[Delivered from stock]]+Table2[[#This Row],[Adding to stock]]),"")</f>
        <v/>
      </c>
    </row>
    <row r="380" spans="2:12" ht="30" customHeight="1" x14ac:dyDescent="0.25">
      <c r="B380" s="89"/>
      <c r="C380" s="89"/>
      <c r="D380" s="89"/>
      <c r="E380" s="90"/>
      <c r="F380" s="89"/>
      <c r="G380" s="89"/>
      <c r="H380" s="89"/>
      <c r="I380" s="89"/>
      <c r="J380" s="92" t="str">
        <f>IFERROR(IF(Table2[[#This Row],[Item Code]]="","",SUMIFS('PO Management'!G:G,'PO Management'!E:E,Table2[[#This Row],[Item Code]],'PO Management'!K:K,"receive from stock")),"")</f>
        <v/>
      </c>
      <c r="K380" s="92" t="str">
        <f>IFERROR(IF(Table2[[#This Row],[Item Code]]="","",SUMIFS('PO Management'!G:G,'PO Management'!E:E,Table2[[#This Row],[Item Code]],'PO Management'!O:O,"received")),"")</f>
        <v/>
      </c>
      <c r="L380" s="92" t="str">
        <f>IFERROR(IF(Table2[[#This Row],[Item Code]]="","",Table2[[#This Row],[Beginning On Hand Stock]]-Table2[[#This Row],[Delivered from stock]]+Table2[[#This Row],[Adding to stock]]),"")</f>
        <v/>
      </c>
    </row>
    <row r="381" spans="2:12" ht="30" customHeight="1" x14ac:dyDescent="0.25">
      <c r="B381" s="89"/>
      <c r="C381" s="89"/>
      <c r="D381" s="89"/>
      <c r="E381" s="90"/>
      <c r="F381" s="89"/>
      <c r="G381" s="89"/>
      <c r="H381" s="89"/>
      <c r="I381" s="89"/>
      <c r="J381" s="92" t="str">
        <f>IFERROR(IF(Table2[[#This Row],[Item Code]]="","",SUMIFS('PO Management'!G:G,'PO Management'!E:E,Table2[[#This Row],[Item Code]],'PO Management'!K:K,"receive from stock")),"")</f>
        <v/>
      </c>
      <c r="K381" s="92" t="str">
        <f>IFERROR(IF(Table2[[#This Row],[Item Code]]="","",SUMIFS('PO Management'!G:G,'PO Management'!E:E,Table2[[#This Row],[Item Code]],'PO Management'!O:O,"received")),"")</f>
        <v/>
      </c>
      <c r="L381" s="92" t="str">
        <f>IFERROR(IF(Table2[[#This Row],[Item Code]]="","",Table2[[#This Row],[Beginning On Hand Stock]]-Table2[[#This Row],[Delivered from stock]]+Table2[[#This Row],[Adding to stock]]),"")</f>
        <v/>
      </c>
    </row>
    <row r="382" spans="2:12" ht="30" customHeight="1" x14ac:dyDescent="0.25">
      <c r="B382" s="89"/>
      <c r="C382" s="89"/>
      <c r="D382" s="89"/>
      <c r="E382" s="90"/>
      <c r="F382" s="89"/>
      <c r="G382" s="89"/>
      <c r="H382" s="89"/>
      <c r="I382" s="89"/>
      <c r="J382" s="92" t="str">
        <f>IFERROR(IF(Table2[[#This Row],[Item Code]]="","",SUMIFS('PO Management'!G:G,'PO Management'!E:E,Table2[[#This Row],[Item Code]],'PO Management'!K:K,"receive from stock")),"")</f>
        <v/>
      </c>
      <c r="K382" s="92" t="str">
        <f>IFERROR(IF(Table2[[#This Row],[Item Code]]="","",SUMIFS('PO Management'!G:G,'PO Management'!E:E,Table2[[#This Row],[Item Code]],'PO Management'!O:O,"received")),"")</f>
        <v/>
      </c>
      <c r="L382" s="92" t="str">
        <f>IFERROR(IF(Table2[[#This Row],[Item Code]]="","",Table2[[#This Row],[Beginning On Hand Stock]]-Table2[[#This Row],[Delivered from stock]]+Table2[[#This Row],[Adding to stock]]),"")</f>
        <v/>
      </c>
    </row>
    <row r="383" spans="2:12" ht="30" customHeight="1" x14ac:dyDescent="0.25">
      <c r="B383" s="89"/>
      <c r="C383" s="89"/>
      <c r="D383" s="89"/>
      <c r="E383" s="90"/>
      <c r="F383" s="89"/>
      <c r="G383" s="89"/>
      <c r="H383" s="89"/>
      <c r="I383" s="89"/>
      <c r="J383" s="92" t="str">
        <f>IFERROR(IF(Table2[[#This Row],[Item Code]]="","",SUMIFS('PO Management'!G:G,'PO Management'!E:E,Table2[[#This Row],[Item Code]],'PO Management'!K:K,"receive from stock")),"")</f>
        <v/>
      </c>
      <c r="K383" s="92" t="str">
        <f>IFERROR(IF(Table2[[#This Row],[Item Code]]="","",SUMIFS('PO Management'!G:G,'PO Management'!E:E,Table2[[#This Row],[Item Code]],'PO Management'!O:O,"received")),"")</f>
        <v/>
      </c>
      <c r="L383" s="92" t="str">
        <f>IFERROR(IF(Table2[[#This Row],[Item Code]]="","",Table2[[#This Row],[Beginning On Hand Stock]]-Table2[[#This Row],[Delivered from stock]]+Table2[[#This Row],[Adding to stock]]),"")</f>
        <v/>
      </c>
    </row>
    <row r="384" spans="2:12" ht="30" customHeight="1" x14ac:dyDescent="0.25">
      <c r="B384" s="89"/>
      <c r="C384" s="89"/>
      <c r="D384" s="89"/>
      <c r="E384" s="90"/>
      <c r="F384" s="89"/>
      <c r="G384" s="89"/>
      <c r="H384" s="89"/>
      <c r="I384" s="89"/>
      <c r="J384" s="92" t="str">
        <f>IFERROR(IF(Table2[[#This Row],[Item Code]]="","",SUMIFS('PO Management'!G:G,'PO Management'!E:E,Table2[[#This Row],[Item Code]],'PO Management'!K:K,"receive from stock")),"")</f>
        <v/>
      </c>
      <c r="K384" s="92" t="str">
        <f>IFERROR(IF(Table2[[#This Row],[Item Code]]="","",SUMIFS('PO Management'!G:G,'PO Management'!E:E,Table2[[#This Row],[Item Code]],'PO Management'!O:O,"received")),"")</f>
        <v/>
      </c>
      <c r="L384" s="92" t="str">
        <f>IFERROR(IF(Table2[[#This Row],[Item Code]]="","",Table2[[#This Row],[Beginning On Hand Stock]]-Table2[[#This Row],[Delivered from stock]]+Table2[[#This Row],[Adding to stock]]),"")</f>
        <v/>
      </c>
    </row>
    <row r="385" spans="2:12" ht="30" customHeight="1" x14ac:dyDescent="0.25">
      <c r="B385" s="89"/>
      <c r="C385" s="89"/>
      <c r="D385" s="89"/>
      <c r="E385" s="90"/>
      <c r="F385" s="89"/>
      <c r="G385" s="89"/>
      <c r="H385" s="89"/>
      <c r="I385" s="89"/>
      <c r="J385" s="92" t="str">
        <f>IFERROR(IF(Table2[[#This Row],[Item Code]]="","",SUMIFS('PO Management'!G:G,'PO Management'!E:E,Table2[[#This Row],[Item Code]],'PO Management'!K:K,"receive from stock")),"")</f>
        <v/>
      </c>
      <c r="K385" s="92" t="str">
        <f>IFERROR(IF(Table2[[#This Row],[Item Code]]="","",SUMIFS('PO Management'!G:G,'PO Management'!E:E,Table2[[#This Row],[Item Code]],'PO Management'!O:O,"received")),"")</f>
        <v/>
      </c>
      <c r="L385" s="92" t="str">
        <f>IFERROR(IF(Table2[[#This Row],[Item Code]]="","",Table2[[#This Row],[Beginning On Hand Stock]]-Table2[[#This Row],[Delivered from stock]]+Table2[[#This Row],[Adding to stock]]),"")</f>
        <v/>
      </c>
    </row>
    <row r="386" spans="2:12" ht="30" customHeight="1" x14ac:dyDescent="0.25">
      <c r="B386" s="89"/>
      <c r="C386" s="89"/>
      <c r="D386" s="89"/>
      <c r="E386" s="90"/>
      <c r="F386" s="89"/>
      <c r="G386" s="89"/>
      <c r="H386" s="89"/>
      <c r="I386" s="89"/>
      <c r="J386" s="92" t="str">
        <f>IFERROR(IF(Table2[[#This Row],[Item Code]]="","",SUMIFS('PO Management'!G:G,'PO Management'!E:E,Table2[[#This Row],[Item Code]],'PO Management'!K:K,"receive from stock")),"")</f>
        <v/>
      </c>
      <c r="K386" s="92" t="str">
        <f>IFERROR(IF(Table2[[#This Row],[Item Code]]="","",SUMIFS('PO Management'!G:G,'PO Management'!E:E,Table2[[#This Row],[Item Code]],'PO Management'!O:O,"received")),"")</f>
        <v/>
      </c>
      <c r="L386" s="92" t="str">
        <f>IFERROR(IF(Table2[[#This Row],[Item Code]]="","",Table2[[#This Row],[Beginning On Hand Stock]]-Table2[[#This Row],[Delivered from stock]]+Table2[[#This Row],[Adding to stock]]),"")</f>
        <v/>
      </c>
    </row>
    <row r="387" spans="2:12" ht="30" customHeight="1" x14ac:dyDescent="0.25">
      <c r="B387" s="89"/>
      <c r="C387" s="89"/>
      <c r="D387" s="89"/>
      <c r="E387" s="90"/>
      <c r="F387" s="89"/>
      <c r="G387" s="89"/>
      <c r="H387" s="89"/>
      <c r="I387" s="89"/>
      <c r="J387" s="92" t="str">
        <f>IFERROR(IF(Table2[[#This Row],[Item Code]]="","",SUMIFS('PO Management'!G:G,'PO Management'!E:E,Table2[[#This Row],[Item Code]],'PO Management'!K:K,"receive from stock")),"")</f>
        <v/>
      </c>
      <c r="K387" s="92" t="str">
        <f>IFERROR(IF(Table2[[#This Row],[Item Code]]="","",SUMIFS('PO Management'!G:G,'PO Management'!E:E,Table2[[#This Row],[Item Code]],'PO Management'!O:O,"received")),"")</f>
        <v/>
      </c>
      <c r="L387" s="92" t="str">
        <f>IFERROR(IF(Table2[[#This Row],[Item Code]]="","",Table2[[#This Row],[Beginning On Hand Stock]]-Table2[[#This Row],[Delivered from stock]]+Table2[[#This Row],[Adding to stock]]),"")</f>
        <v/>
      </c>
    </row>
    <row r="388" spans="2:12" ht="30" customHeight="1" x14ac:dyDescent="0.25">
      <c r="B388" s="89"/>
      <c r="C388" s="89"/>
      <c r="D388" s="89"/>
      <c r="E388" s="90"/>
      <c r="F388" s="89"/>
      <c r="G388" s="89"/>
      <c r="H388" s="89"/>
      <c r="I388" s="89"/>
      <c r="J388" s="92" t="str">
        <f>IFERROR(IF(Table2[[#This Row],[Item Code]]="","",SUMIFS('PO Management'!G:G,'PO Management'!E:E,Table2[[#This Row],[Item Code]],'PO Management'!K:K,"receive from stock")),"")</f>
        <v/>
      </c>
      <c r="K388" s="92" t="str">
        <f>IFERROR(IF(Table2[[#This Row],[Item Code]]="","",SUMIFS('PO Management'!G:G,'PO Management'!E:E,Table2[[#This Row],[Item Code]],'PO Management'!O:O,"received")),"")</f>
        <v/>
      </c>
      <c r="L388" s="92" t="str">
        <f>IFERROR(IF(Table2[[#This Row],[Item Code]]="","",Table2[[#This Row],[Beginning On Hand Stock]]-Table2[[#This Row],[Delivered from stock]]+Table2[[#This Row],[Adding to stock]]),"")</f>
        <v/>
      </c>
    </row>
    <row r="389" spans="2:12" ht="30" customHeight="1" x14ac:dyDescent="0.25">
      <c r="B389" s="89"/>
      <c r="C389" s="89"/>
      <c r="D389" s="89"/>
      <c r="E389" s="90"/>
      <c r="F389" s="89"/>
      <c r="G389" s="89"/>
      <c r="H389" s="89"/>
      <c r="I389" s="89"/>
      <c r="J389" s="92" t="str">
        <f>IFERROR(IF(Table2[[#This Row],[Item Code]]="","",SUMIFS('PO Management'!G:G,'PO Management'!E:E,Table2[[#This Row],[Item Code]],'PO Management'!K:K,"receive from stock")),"")</f>
        <v/>
      </c>
      <c r="K389" s="92" t="str">
        <f>IFERROR(IF(Table2[[#This Row],[Item Code]]="","",SUMIFS('PO Management'!G:G,'PO Management'!E:E,Table2[[#This Row],[Item Code]],'PO Management'!O:O,"received")),"")</f>
        <v/>
      </c>
      <c r="L389" s="92" t="str">
        <f>IFERROR(IF(Table2[[#This Row],[Item Code]]="","",Table2[[#This Row],[Beginning On Hand Stock]]-Table2[[#This Row],[Delivered from stock]]+Table2[[#This Row],[Adding to stock]]),"")</f>
        <v/>
      </c>
    </row>
    <row r="390" spans="2:12" ht="30" customHeight="1" x14ac:dyDescent="0.25">
      <c r="B390" s="89"/>
      <c r="C390" s="89"/>
      <c r="D390" s="89"/>
      <c r="E390" s="90"/>
      <c r="F390" s="89"/>
      <c r="G390" s="89"/>
      <c r="H390" s="89"/>
      <c r="I390" s="89"/>
      <c r="J390" s="92" t="str">
        <f>IFERROR(IF(Table2[[#This Row],[Item Code]]="","",SUMIFS('PO Management'!G:G,'PO Management'!E:E,Table2[[#This Row],[Item Code]],'PO Management'!K:K,"receive from stock")),"")</f>
        <v/>
      </c>
      <c r="K390" s="92" t="str">
        <f>IFERROR(IF(Table2[[#This Row],[Item Code]]="","",SUMIFS('PO Management'!G:G,'PO Management'!E:E,Table2[[#This Row],[Item Code]],'PO Management'!O:O,"received")),"")</f>
        <v/>
      </c>
      <c r="L390" s="92" t="str">
        <f>IFERROR(IF(Table2[[#This Row],[Item Code]]="","",Table2[[#This Row],[Beginning On Hand Stock]]-Table2[[#This Row],[Delivered from stock]]+Table2[[#This Row],[Adding to stock]]),"")</f>
        <v/>
      </c>
    </row>
    <row r="391" spans="2:12" ht="30" customHeight="1" x14ac:dyDescent="0.25">
      <c r="B391" s="89"/>
      <c r="C391" s="89"/>
      <c r="D391" s="89"/>
      <c r="E391" s="90"/>
      <c r="F391" s="89"/>
      <c r="G391" s="89"/>
      <c r="H391" s="89"/>
      <c r="I391" s="89"/>
      <c r="J391" s="92" t="str">
        <f>IFERROR(IF(Table2[[#This Row],[Item Code]]="","",SUMIFS('PO Management'!G:G,'PO Management'!E:E,Table2[[#This Row],[Item Code]],'PO Management'!K:K,"receive from stock")),"")</f>
        <v/>
      </c>
      <c r="K391" s="92" t="str">
        <f>IFERROR(IF(Table2[[#This Row],[Item Code]]="","",SUMIFS('PO Management'!G:G,'PO Management'!E:E,Table2[[#This Row],[Item Code]],'PO Management'!O:O,"received")),"")</f>
        <v/>
      </c>
      <c r="L391" s="92" t="str">
        <f>IFERROR(IF(Table2[[#This Row],[Item Code]]="","",Table2[[#This Row],[Beginning On Hand Stock]]-Table2[[#This Row],[Delivered from stock]]+Table2[[#This Row],[Adding to stock]]),"")</f>
        <v/>
      </c>
    </row>
    <row r="392" spans="2:12" ht="30" customHeight="1" x14ac:dyDescent="0.25">
      <c r="B392" s="89"/>
      <c r="C392" s="89"/>
      <c r="D392" s="89"/>
      <c r="E392" s="90"/>
      <c r="F392" s="89"/>
      <c r="G392" s="89"/>
      <c r="H392" s="89"/>
      <c r="I392" s="89"/>
      <c r="J392" s="92" t="str">
        <f>IFERROR(IF(Table2[[#This Row],[Item Code]]="","",SUMIFS('PO Management'!G:G,'PO Management'!E:E,Table2[[#This Row],[Item Code]],'PO Management'!K:K,"receive from stock")),"")</f>
        <v/>
      </c>
      <c r="K392" s="92" t="str">
        <f>IFERROR(IF(Table2[[#This Row],[Item Code]]="","",SUMIFS('PO Management'!G:G,'PO Management'!E:E,Table2[[#This Row],[Item Code]],'PO Management'!O:O,"received")),"")</f>
        <v/>
      </c>
      <c r="L392" s="92" t="str">
        <f>IFERROR(IF(Table2[[#This Row],[Item Code]]="","",Table2[[#This Row],[Beginning On Hand Stock]]-Table2[[#This Row],[Delivered from stock]]+Table2[[#This Row],[Adding to stock]]),"")</f>
        <v/>
      </c>
    </row>
    <row r="393" spans="2:12" ht="30" customHeight="1" x14ac:dyDescent="0.25">
      <c r="B393" s="89"/>
      <c r="C393" s="89"/>
      <c r="D393" s="89"/>
      <c r="E393" s="90"/>
      <c r="F393" s="89"/>
      <c r="G393" s="89"/>
      <c r="H393" s="89"/>
      <c r="I393" s="89"/>
      <c r="J393" s="92" t="str">
        <f>IFERROR(IF(Table2[[#This Row],[Item Code]]="","",SUMIFS('PO Management'!G:G,'PO Management'!E:E,Table2[[#This Row],[Item Code]],'PO Management'!K:K,"receive from stock")),"")</f>
        <v/>
      </c>
      <c r="K393" s="92" t="str">
        <f>IFERROR(IF(Table2[[#This Row],[Item Code]]="","",SUMIFS('PO Management'!G:G,'PO Management'!E:E,Table2[[#This Row],[Item Code]],'PO Management'!O:O,"received")),"")</f>
        <v/>
      </c>
      <c r="L393" s="92" t="str">
        <f>IFERROR(IF(Table2[[#This Row],[Item Code]]="","",Table2[[#This Row],[Beginning On Hand Stock]]-Table2[[#This Row],[Delivered from stock]]+Table2[[#This Row],[Adding to stock]]),"")</f>
        <v/>
      </c>
    </row>
    <row r="394" spans="2:12" ht="30" customHeight="1" x14ac:dyDescent="0.25">
      <c r="B394" s="89"/>
      <c r="C394" s="89"/>
      <c r="D394" s="89"/>
      <c r="E394" s="90"/>
      <c r="F394" s="89"/>
      <c r="G394" s="89"/>
      <c r="H394" s="89"/>
      <c r="I394" s="89"/>
      <c r="J394" s="92" t="str">
        <f>IFERROR(IF(Table2[[#This Row],[Item Code]]="","",SUMIFS('PO Management'!G:G,'PO Management'!E:E,Table2[[#This Row],[Item Code]],'PO Management'!K:K,"receive from stock")),"")</f>
        <v/>
      </c>
      <c r="K394" s="92" t="str">
        <f>IFERROR(IF(Table2[[#This Row],[Item Code]]="","",SUMIFS('PO Management'!G:G,'PO Management'!E:E,Table2[[#This Row],[Item Code]],'PO Management'!O:O,"received")),"")</f>
        <v/>
      </c>
      <c r="L394" s="92" t="str">
        <f>IFERROR(IF(Table2[[#This Row],[Item Code]]="","",Table2[[#This Row],[Beginning On Hand Stock]]-Table2[[#This Row],[Delivered from stock]]+Table2[[#This Row],[Adding to stock]]),"")</f>
        <v/>
      </c>
    </row>
    <row r="395" spans="2:12" ht="30" customHeight="1" x14ac:dyDescent="0.25">
      <c r="B395" s="89"/>
      <c r="C395" s="89"/>
      <c r="D395" s="89"/>
      <c r="E395" s="90"/>
      <c r="F395" s="89"/>
      <c r="G395" s="89"/>
      <c r="H395" s="89"/>
      <c r="I395" s="89"/>
      <c r="J395" s="92" t="str">
        <f>IFERROR(IF(Table2[[#This Row],[Item Code]]="","",SUMIFS('PO Management'!G:G,'PO Management'!E:E,Table2[[#This Row],[Item Code]],'PO Management'!K:K,"receive from stock")),"")</f>
        <v/>
      </c>
      <c r="K395" s="92" t="str">
        <f>IFERROR(IF(Table2[[#This Row],[Item Code]]="","",SUMIFS('PO Management'!G:G,'PO Management'!E:E,Table2[[#This Row],[Item Code]],'PO Management'!O:O,"received")),"")</f>
        <v/>
      </c>
      <c r="L395" s="92" t="str">
        <f>IFERROR(IF(Table2[[#This Row],[Item Code]]="","",Table2[[#This Row],[Beginning On Hand Stock]]-Table2[[#This Row],[Delivered from stock]]+Table2[[#This Row],[Adding to stock]]),"")</f>
        <v/>
      </c>
    </row>
    <row r="396" spans="2:12" ht="30" customHeight="1" x14ac:dyDescent="0.25">
      <c r="B396" s="89"/>
      <c r="C396" s="89"/>
      <c r="D396" s="89"/>
      <c r="E396" s="90"/>
      <c r="F396" s="89"/>
      <c r="G396" s="89"/>
      <c r="H396" s="89"/>
      <c r="I396" s="89"/>
      <c r="J396" s="92" t="str">
        <f>IFERROR(IF(Table2[[#This Row],[Item Code]]="","",SUMIFS('PO Management'!G:G,'PO Management'!E:E,Table2[[#This Row],[Item Code]],'PO Management'!K:K,"receive from stock")),"")</f>
        <v/>
      </c>
      <c r="K396" s="92" t="str">
        <f>IFERROR(IF(Table2[[#This Row],[Item Code]]="","",SUMIFS('PO Management'!G:G,'PO Management'!E:E,Table2[[#This Row],[Item Code]],'PO Management'!O:O,"received")),"")</f>
        <v/>
      </c>
      <c r="L396" s="92" t="str">
        <f>IFERROR(IF(Table2[[#This Row],[Item Code]]="","",Table2[[#This Row],[Beginning On Hand Stock]]-Table2[[#This Row],[Delivered from stock]]+Table2[[#This Row],[Adding to stock]]),"")</f>
        <v/>
      </c>
    </row>
    <row r="397" spans="2:12" ht="30" customHeight="1" x14ac:dyDescent="0.25">
      <c r="B397" s="89"/>
      <c r="C397" s="89"/>
      <c r="D397" s="89"/>
      <c r="E397" s="90"/>
      <c r="F397" s="89"/>
      <c r="G397" s="89"/>
      <c r="H397" s="89"/>
      <c r="I397" s="89"/>
      <c r="J397" s="92" t="str">
        <f>IFERROR(IF(Table2[[#This Row],[Item Code]]="","",SUMIFS('PO Management'!G:G,'PO Management'!E:E,Table2[[#This Row],[Item Code]],'PO Management'!K:K,"receive from stock")),"")</f>
        <v/>
      </c>
      <c r="K397" s="92" t="str">
        <f>IFERROR(IF(Table2[[#This Row],[Item Code]]="","",SUMIFS('PO Management'!G:G,'PO Management'!E:E,Table2[[#This Row],[Item Code]],'PO Management'!O:O,"received")),"")</f>
        <v/>
      </c>
      <c r="L397" s="92" t="str">
        <f>IFERROR(IF(Table2[[#This Row],[Item Code]]="","",Table2[[#This Row],[Beginning On Hand Stock]]-Table2[[#This Row],[Delivered from stock]]+Table2[[#This Row],[Adding to stock]]),"")</f>
        <v/>
      </c>
    </row>
    <row r="398" spans="2:12" ht="30" customHeight="1" x14ac:dyDescent="0.25">
      <c r="B398" s="89"/>
      <c r="C398" s="89"/>
      <c r="D398" s="89"/>
      <c r="E398" s="90"/>
      <c r="F398" s="89"/>
      <c r="G398" s="89"/>
      <c r="H398" s="89"/>
      <c r="I398" s="89"/>
      <c r="J398" s="92" t="str">
        <f>IFERROR(IF(Table2[[#This Row],[Item Code]]="","",SUMIFS('PO Management'!G:G,'PO Management'!E:E,Table2[[#This Row],[Item Code]],'PO Management'!K:K,"receive from stock")),"")</f>
        <v/>
      </c>
      <c r="K398" s="92" t="str">
        <f>IFERROR(IF(Table2[[#This Row],[Item Code]]="","",SUMIFS('PO Management'!G:G,'PO Management'!E:E,Table2[[#This Row],[Item Code]],'PO Management'!O:O,"received")),"")</f>
        <v/>
      </c>
      <c r="L398" s="92" t="str">
        <f>IFERROR(IF(Table2[[#This Row],[Item Code]]="","",Table2[[#This Row],[Beginning On Hand Stock]]-Table2[[#This Row],[Delivered from stock]]+Table2[[#This Row],[Adding to stock]]),"")</f>
        <v/>
      </c>
    </row>
    <row r="399" spans="2:12" ht="30" customHeight="1" x14ac:dyDescent="0.25">
      <c r="B399" s="89"/>
      <c r="C399" s="89"/>
      <c r="D399" s="89"/>
      <c r="E399" s="90"/>
      <c r="F399" s="89"/>
      <c r="G399" s="89"/>
      <c r="H399" s="89"/>
      <c r="I399" s="89"/>
      <c r="J399" s="92" t="str">
        <f>IFERROR(IF(Table2[[#This Row],[Item Code]]="","",SUMIFS('PO Management'!G:G,'PO Management'!E:E,Table2[[#This Row],[Item Code]],'PO Management'!K:K,"receive from stock")),"")</f>
        <v/>
      </c>
      <c r="K399" s="92" t="str">
        <f>IFERROR(IF(Table2[[#This Row],[Item Code]]="","",SUMIFS('PO Management'!G:G,'PO Management'!E:E,Table2[[#This Row],[Item Code]],'PO Management'!O:O,"received")),"")</f>
        <v/>
      </c>
      <c r="L399" s="92" t="str">
        <f>IFERROR(IF(Table2[[#This Row],[Item Code]]="","",Table2[[#This Row],[Beginning On Hand Stock]]-Table2[[#This Row],[Delivered from stock]]+Table2[[#This Row],[Adding to stock]]),"")</f>
        <v/>
      </c>
    </row>
    <row r="400" spans="2:12" ht="30" customHeight="1" x14ac:dyDescent="0.25">
      <c r="B400" s="89"/>
      <c r="C400" s="89"/>
      <c r="D400" s="89"/>
      <c r="E400" s="90"/>
      <c r="F400" s="89"/>
      <c r="G400" s="89"/>
      <c r="H400" s="89"/>
      <c r="I400" s="89"/>
      <c r="J400" s="92" t="str">
        <f>IFERROR(IF(Table2[[#This Row],[Item Code]]="","",SUMIFS('PO Management'!G:G,'PO Management'!E:E,Table2[[#This Row],[Item Code]],'PO Management'!K:K,"receive from stock")),"")</f>
        <v/>
      </c>
      <c r="K400" s="92" t="str">
        <f>IFERROR(IF(Table2[[#This Row],[Item Code]]="","",SUMIFS('PO Management'!G:G,'PO Management'!E:E,Table2[[#This Row],[Item Code]],'PO Management'!O:O,"received")),"")</f>
        <v/>
      </c>
      <c r="L400" s="92" t="str">
        <f>IFERROR(IF(Table2[[#This Row],[Item Code]]="","",Table2[[#This Row],[Beginning On Hand Stock]]-Table2[[#This Row],[Delivered from stock]]+Table2[[#This Row],[Adding to stock]]),"")</f>
        <v/>
      </c>
    </row>
    <row r="401" spans="2:12" ht="30" customHeight="1" x14ac:dyDescent="0.25">
      <c r="B401" s="89"/>
      <c r="C401" s="89"/>
      <c r="D401" s="89"/>
      <c r="E401" s="90"/>
      <c r="F401" s="89"/>
      <c r="G401" s="89"/>
      <c r="H401" s="89"/>
      <c r="I401" s="89"/>
      <c r="J401" s="92" t="str">
        <f>IFERROR(IF(Table2[[#This Row],[Item Code]]="","",SUMIFS('PO Management'!G:G,'PO Management'!E:E,Table2[[#This Row],[Item Code]],'PO Management'!K:K,"receive from stock")),"")</f>
        <v/>
      </c>
      <c r="K401" s="92" t="str">
        <f>IFERROR(IF(Table2[[#This Row],[Item Code]]="","",SUMIFS('PO Management'!G:G,'PO Management'!E:E,Table2[[#This Row],[Item Code]],'PO Management'!O:O,"received")),"")</f>
        <v/>
      </c>
      <c r="L401" s="92" t="str">
        <f>IFERROR(IF(Table2[[#This Row],[Item Code]]="","",Table2[[#This Row],[Beginning On Hand Stock]]-Table2[[#This Row],[Delivered from stock]]+Table2[[#This Row],[Adding to stock]]),"")</f>
        <v/>
      </c>
    </row>
    <row r="402" spans="2:12" ht="30" customHeight="1" x14ac:dyDescent="0.25">
      <c r="B402" s="89"/>
      <c r="C402" s="89"/>
      <c r="D402" s="89"/>
      <c r="E402" s="90"/>
      <c r="F402" s="89"/>
      <c r="G402" s="89"/>
      <c r="H402" s="89"/>
      <c r="I402" s="89"/>
      <c r="J402" s="92" t="str">
        <f>IFERROR(IF(Table2[[#This Row],[Item Code]]="","",SUMIFS('PO Management'!G:G,'PO Management'!E:E,Table2[[#This Row],[Item Code]],'PO Management'!K:K,"receive from stock")),"")</f>
        <v/>
      </c>
      <c r="K402" s="92" t="str">
        <f>IFERROR(IF(Table2[[#This Row],[Item Code]]="","",SUMIFS('PO Management'!G:G,'PO Management'!E:E,Table2[[#This Row],[Item Code]],'PO Management'!O:O,"received")),"")</f>
        <v/>
      </c>
      <c r="L402" s="92" t="str">
        <f>IFERROR(IF(Table2[[#This Row],[Item Code]]="","",Table2[[#This Row],[Beginning On Hand Stock]]-Table2[[#This Row],[Delivered from stock]]+Table2[[#This Row],[Adding to stock]]),"")</f>
        <v/>
      </c>
    </row>
    <row r="403" spans="2:12" ht="30" customHeight="1" x14ac:dyDescent="0.25">
      <c r="B403" s="89"/>
      <c r="C403" s="89"/>
      <c r="D403" s="89"/>
      <c r="E403" s="90"/>
      <c r="F403" s="89"/>
      <c r="G403" s="89"/>
      <c r="H403" s="89"/>
      <c r="I403" s="89"/>
      <c r="J403" s="92" t="str">
        <f>IFERROR(IF(Table2[[#This Row],[Item Code]]="","",SUMIFS('PO Management'!G:G,'PO Management'!E:E,Table2[[#This Row],[Item Code]],'PO Management'!K:K,"receive from stock")),"")</f>
        <v/>
      </c>
      <c r="K403" s="92" t="str">
        <f>IFERROR(IF(Table2[[#This Row],[Item Code]]="","",SUMIFS('PO Management'!G:G,'PO Management'!E:E,Table2[[#This Row],[Item Code]],'PO Management'!O:O,"received")),"")</f>
        <v/>
      </c>
      <c r="L403" s="92" t="str">
        <f>IFERROR(IF(Table2[[#This Row],[Item Code]]="","",Table2[[#This Row],[Beginning On Hand Stock]]-Table2[[#This Row],[Delivered from stock]]+Table2[[#This Row],[Adding to stock]]),"")</f>
        <v/>
      </c>
    </row>
    <row r="404" spans="2:12" ht="30" customHeight="1" x14ac:dyDescent="0.25">
      <c r="B404" s="89"/>
      <c r="C404" s="89"/>
      <c r="D404" s="89"/>
      <c r="E404" s="90"/>
      <c r="F404" s="89"/>
      <c r="G404" s="89"/>
      <c r="H404" s="89"/>
      <c r="I404" s="89"/>
      <c r="J404" s="92" t="str">
        <f>IFERROR(IF(Table2[[#This Row],[Item Code]]="","",SUMIFS('PO Management'!G:G,'PO Management'!E:E,Table2[[#This Row],[Item Code]],'PO Management'!K:K,"receive from stock")),"")</f>
        <v/>
      </c>
      <c r="K404" s="92" t="str">
        <f>IFERROR(IF(Table2[[#This Row],[Item Code]]="","",SUMIFS('PO Management'!G:G,'PO Management'!E:E,Table2[[#This Row],[Item Code]],'PO Management'!O:O,"received")),"")</f>
        <v/>
      </c>
      <c r="L404" s="92" t="str">
        <f>IFERROR(IF(Table2[[#This Row],[Item Code]]="","",Table2[[#This Row],[Beginning On Hand Stock]]-Table2[[#This Row],[Delivered from stock]]+Table2[[#This Row],[Adding to stock]]),"")</f>
        <v/>
      </c>
    </row>
    <row r="405" spans="2:12" ht="30" customHeight="1" x14ac:dyDescent="0.25">
      <c r="B405" s="89"/>
      <c r="C405" s="89"/>
      <c r="D405" s="89"/>
      <c r="E405" s="90"/>
      <c r="F405" s="89"/>
      <c r="G405" s="89"/>
      <c r="H405" s="89"/>
      <c r="I405" s="89"/>
      <c r="J405" s="92" t="str">
        <f>IFERROR(IF(Table2[[#This Row],[Item Code]]="","",SUMIFS('PO Management'!G:G,'PO Management'!E:E,Table2[[#This Row],[Item Code]],'PO Management'!K:K,"receive from stock")),"")</f>
        <v/>
      </c>
      <c r="K405" s="92" t="str">
        <f>IFERROR(IF(Table2[[#This Row],[Item Code]]="","",SUMIFS('PO Management'!G:G,'PO Management'!E:E,Table2[[#This Row],[Item Code]],'PO Management'!O:O,"received")),"")</f>
        <v/>
      </c>
      <c r="L405" s="92" t="str">
        <f>IFERROR(IF(Table2[[#This Row],[Item Code]]="","",Table2[[#This Row],[Beginning On Hand Stock]]-Table2[[#This Row],[Delivered from stock]]+Table2[[#This Row],[Adding to stock]]),"")</f>
        <v/>
      </c>
    </row>
    <row r="406" spans="2:12" ht="30" customHeight="1" x14ac:dyDescent="0.25">
      <c r="B406" s="89"/>
      <c r="C406" s="89"/>
      <c r="D406" s="89"/>
      <c r="E406" s="90"/>
      <c r="F406" s="89"/>
      <c r="G406" s="89"/>
      <c r="H406" s="89"/>
      <c r="I406" s="89"/>
      <c r="J406" s="92" t="str">
        <f>IFERROR(IF(Table2[[#This Row],[Item Code]]="","",SUMIFS('PO Management'!G:G,'PO Management'!E:E,Table2[[#This Row],[Item Code]],'PO Management'!K:K,"receive from stock")),"")</f>
        <v/>
      </c>
      <c r="K406" s="92" t="str">
        <f>IFERROR(IF(Table2[[#This Row],[Item Code]]="","",SUMIFS('PO Management'!G:G,'PO Management'!E:E,Table2[[#This Row],[Item Code]],'PO Management'!O:O,"received")),"")</f>
        <v/>
      </c>
      <c r="L406" s="92" t="str">
        <f>IFERROR(IF(Table2[[#This Row],[Item Code]]="","",Table2[[#This Row],[Beginning On Hand Stock]]-Table2[[#This Row],[Delivered from stock]]+Table2[[#This Row],[Adding to stock]]),"")</f>
        <v/>
      </c>
    </row>
    <row r="407" spans="2:12" ht="30" customHeight="1" x14ac:dyDescent="0.25">
      <c r="B407" s="89"/>
      <c r="C407" s="89"/>
      <c r="D407" s="89"/>
      <c r="E407" s="90"/>
      <c r="F407" s="89"/>
      <c r="G407" s="89"/>
      <c r="H407" s="89"/>
      <c r="I407" s="89"/>
      <c r="J407" s="92" t="str">
        <f>IFERROR(IF(Table2[[#This Row],[Item Code]]="","",SUMIFS('PO Management'!G:G,'PO Management'!E:E,Table2[[#This Row],[Item Code]],'PO Management'!K:K,"receive from stock")),"")</f>
        <v/>
      </c>
      <c r="K407" s="92" t="str">
        <f>IFERROR(IF(Table2[[#This Row],[Item Code]]="","",SUMIFS('PO Management'!G:G,'PO Management'!E:E,Table2[[#This Row],[Item Code]],'PO Management'!O:O,"received")),"")</f>
        <v/>
      </c>
      <c r="L407" s="92" t="str">
        <f>IFERROR(IF(Table2[[#This Row],[Item Code]]="","",Table2[[#This Row],[Beginning On Hand Stock]]-Table2[[#This Row],[Delivered from stock]]+Table2[[#This Row],[Adding to stock]]),"")</f>
        <v/>
      </c>
    </row>
    <row r="408" spans="2:12" ht="30" customHeight="1" x14ac:dyDescent="0.25">
      <c r="B408" s="89"/>
      <c r="C408" s="89"/>
      <c r="D408" s="89"/>
      <c r="E408" s="90"/>
      <c r="F408" s="89"/>
      <c r="G408" s="89"/>
      <c r="H408" s="89"/>
      <c r="I408" s="89"/>
      <c r="J408" s="92" t="str">
        <f>IFERROR(IF(Table2[[#This Row],[Item Code]]="","",SUMIFS('PO Management'!G:G,'PO Management'!E:E,Table2[[#This Row],[Item Code]],'PO Management'!K:K,"receive from stock")),"")</f>
        <v/>
      </c>
      <c r="K408" s="92" t="str">
        <f>IFERROR(IF(Table2[[#This Row],[Item Code]]="","",SUMIFS('PO Management'!G:G,'PO Management'!E:E,Table2[[#This Row],[Item Code]],'PO Management'!O:O,"received")),"")</f>
        <v/>
      </c>
      <c r="L408" s="92" t="str">
        <f>IFERROR(IF(Table2[[#This Row],[Item Code]]="","",Table2[[#This Row],[Beginning On Hand Stock]]-Table2[[#This Row],[Delivered from stock]]+Table2[[#This Row],[Adding to stock]]),"")</f>
        <v/>
      </c>
    </row>
    <row r="409" spans="2:12" ht="30" customHeight="1" x14ac:dyDescent="0.25">
      <c r="B409" s="89"/>
      <c r="C409" s="89"/>
      <c r="D409" s="89"/>
      <c r="E409" s="90"/>
      <c r="F409" s="89"/>
      <c r="G409" s="89"/>
      <c r="H409" s="89"/>
      <c r="I409" s="89"/>
      <c r="J409" s="92" t="str">
        <f>IFERROR(IF(Table2[[#This Row],[Item Code]]="","",SUMIFS('PO Management'!G:G,'PO Management'!E:E,Table2[[#This Row],[Item Code]],'PO Management'!K:K,"receive from stock")),"")</f>
        <v/>
      </c>
      <c r="K409" s="92" t="str">
        <f>IFERROR(IF(Table2[[#This Row],[Item Code]]="","",SUMIFS('PO Management'!G:G,'PO Management'!E:E,Table2[[#This Row],[Item Code]],'PO Management'!O:O,"received")),"")</f>
        <v/>
      </c>
      <c r="L409" s="92" t="str">
        <f>IFERROR(IF(Table2[[#This Row],[Item Code]]="","",Table2[[#This Row],[Beginning On Hand Stock]]-Table2[[#This Row],[Delivered from stock]]+Table2[[#This Row],[Adding to stock]]),"")</f>
        <v/>
      </c>
    </row>
    <row r="410" spans="2:12" ht="30" customHeight="1" x14ac:dyDescent="0.25">
      <c r="B410" s="89"/>
      <c r="C410" s="89"/>
      <c r="D410" s="89"/>
      <c r="E410" s="90"/>
      <c r="F410" s="89"/>
      <c r="G410" s="89"/>
      <c r="H410" s="89"/>
      <c r="I410" s="89"/>
      <c r="J410" s="92" t="str">
        <f>IFERROR(IF(Table2[[#This Row],[Item Code]]="","",SUMIFS('PO Management'!G:G,'PO Management'!E:E,Table2[[#This Row],[Item Code]],'PO Management'!K:K,"receive from stock")),"")</f>
        <v/>
      </c>
      <c r="K410" s="92" t="str">
        <f>IFERROR(IF(Table2[[#This Row],[Item Code]]="","",SUMIFS('PO Management'!G:G,'PO Management'!E:E,Table2[[#This Row],[Item Code]],'PO Management'!O:O,"received")),"")</f>
        <v/>
      </c>
      <c r="L410" s="92" t="str">
        <f>IFERROR(IF(Table2[[#This Row],[Item Code]]="","",Table2[[#This Row],[Beginning On Hand Stock]]-Table2[[#This Row],[Delivered from stock]]+Table2[[#This Row],[Adding to stock]]),"")</f>
        <v/>
      </c>
    </row>
    <row r="411" spans="2:12" ht="30" customHeight="1" x14ac:dyDescent="0.25">
      <c r="B411" s="89"/>
      <c r="C411" s="89"/>
      <c r="D411" s="89"/>
      <c r="E411" s="90"/>
      <c r="F411" s="89"/>
      <c r="G411" s="89"/>
      <c r="H411" s="89"/>
      <c r="I411" s="89"/>
      <c r="J411" s="92" t="str">
        <f>IFERROR(IF(Table2[[#This Row],[Item Code]]="","",SUMIFS('PO Management'!G:G,'PO Management'!E:E,Table2[[#This Row],[Item Code]],'PO Management'!K:K,"receive from stock")),"")</f>
        <v/>
      </c>
      <c r="K411" s="92" t="str">
        <f>IFERROR(IF(Table2[[#This Row],[Item Code]]="","",SUMIFS('PO Management'!G:G,'PO Management'!E:E,Table2[[#This Row],[Item Code]],'PO Management'!O:O,"received")),"")</f>
        <v/>
      </c>
      <c r="L411" s="92" t="str">
        <f>IFERROR(IF(Table2[[#This Row],[Item Code]]="","",Table2[[#This Row],[Beginning On Hand Stock]]-Table2[[#This Row],[Delivered from stock]]+Table2[[#This Row],[Adding to stock]]),"")</f>
        <v/>
      </c>
    </row>
    <row r="412" spans="2:12" ht="30" customHeight="1" x14ac:dyDescent="0.25">
      <c r="B412" s="89"/>
      <c r="C412" s="89"/>
      <c r="D412" s="89"/>
      <c r="E412" s="90"/>
      <c r="F412" s="89"/>
      <c r="G412" s="89"/>
      <c r="H412" s="89"/>
      <c r="I412" s="89"/>
      <c r="J412" s="92" t="str">
        <f>IFERROR(IF(Table2[[#This Row],[Item Code]]="","",SUMIFS('PO Management'!G:G,'PO Management'!E:E,Table2[[#This Row],[Item Code]],'PO Management'!K:K,"receive from stock")),"")</f>
        <v/>
      </c>
      <c r="K412" s="92" t="str">
        <f>IFERROR(IF(Table2[[#This Row],[Item Code]]="","",SUMIFS('PO Management'!G:G,'PO Management'!E:E,Table2[[#This Row],[Item Code]],'PO Management'!O:O,"received")),"")</f>
        <v/>
      </c>
      <c r="L412" s="92" t="str">
        <f>IFERROR(IF(Table2[[#This Row],[Item Code]]="","",Table2[[#This Row],[Beginning On Hand Stock]]-Table2[[#This Row],[Delivered from stock]]+Table2[[#This Row],[Adding to stock]]),"")</f>
        <v/>
      </c>
    </row>
    <row r="413" spans="2:12" ht="30" customHeight="1" x14ac:dyDescent="0.25">
      <c r="B413" s="89"/>
      <c r="C413" s="89"/>
      <c r="D413" s="89"/>
      <c r="E413" s="90"/>
      <c r="F413" s="89"/>
      <c r="G413" s="89"/>
      <c r="H413" s="89"/>
      <c r="I413" s="89"/>
      <c r="J413" s="92" t="str">
        <f>IFERROR(IF(Table2[[#This Row],[Item Code]]="","",SUMIFS('PO Management'!G:G,'PO Management'!E:E,Table2[[#This Row],[Item Code]],'PO Management'!K:K,"receive from stock")),"")</f>
        <v/>
      </c>
      <c r="K413" s="92" t="str">
        <f>IFERROR(IF(Table2[[#This Row],[Item Code]]="","",SUMIFS('PO Management'!G:G,'PO Management'!E:E,Table2[[#This Row],[Item Code]],'PO Management'!O:O,"received")),"")</f>
        <v/>
      </c>
      <c r="L413" s="92" t="str">
        <f>IFERROR(IF(Table2[[#This Row],[Item Code]]="","",Table2[[#This Row],[Beginning On Hand Stock]]-Table2[[#This Row],[Delivered from stock]]+Table2[[#This Row],[Adding to stock]]),"")</f>
        <v/>
      </c>
    </row>
    <row r="414" spans="2:12" ht="30" customHeight="1" x14ac:dyDescent="0.25">
      <c r="B414" s="89"/>
      <c r="C414" s="89"/>
      <c r="D414" s="89"/>
      <c r="E414" s="90"/>
      <c r="F414" s="89"/>
      <c r="G414" s="89"/>
      <c r="H414" s="89"/>
      <c r="I414" s="89"/>
      <c r="J414" s="92" t="str">
        <f>IFERROR(IF(Table2[[#This Row],[Item Code]]="","",SUMIFS('PO Management'!G:G,'PO Management'!E:E,Table2[[#This Row],[Item Code]],'PO Management'!K:K,"receive from stock")),"")</f>
        <v/>
      </c>
      <c r="K414" s="92" t="str">
        <f>IFERROR(IF(Table2[[#This Row],[Item Code]]="","",SUMIFS('PO Management'!G:G,'PO Management'!E:E,Table2[[#This Row],[Item Code]],'PO Management'!O:O,"received")),"")</f>
        <v/>
      </c>
      <c r="L414" s="92" t="str">
        <f>IFERROR(IF(Table2[[#This Row],[Item Code]]="","",Table2[[#This Row],[Beginning On Hand Stock]]-Table2[[#This Row],[Delivered from stock]]+Table2[[#This Row],[Adding to stock]]),"")</f>
        <v/>
      </c>
    </row>
    <row r="415" spans="2:12" ht="30" customHeight="1" x14ac:dyDescent="0.25">
      <c r="B415" s="89"/>
      <c r="C415" s="89"/>
      <c r="D415" s="89"/>
      <c r="E415" s="90"/>
      <c r="F415" s="89"/>
      <c r="G415" s="89"/>
      <c r="H415" s="89"/>
      <c r="I415" s="89"/>
      <c r="J415" s="92" t="str">
        <f>IFERROR(IF(Table2[[#This Row],[Item Code]]="","",SUMIFS('PO Management'!G:G,'PO Management'!E:E,Table2[[#This Row],[Item Code]],'PO Management'!K:K,"receive from stock")),"")</f>
        <v/>
      </c>
      <c r="K415" s="92" t="str">
        <f>IFERROR(IF(Table2[[#This Row],[Item Code]]="","",SUMIFS('PO Management'!G:G,'PO Management'!E:E,Table2[[#This Row],[Item Code]],'PO Management'!O:O,"received")),"")</f>
        <v/>
      </c>
      <c r="L415" s="92" t="str">
        <f>IFERROR(IF(Table2[[#This Row],[Item Code]]="","",Table2[[#This Row],[Beginning On Hand Stock]]-Table2[[#This Row],[Delivered from stock]]+Table2[[#This Row],[Adding to stock]]),"")</f>
        <v/>
      </c>
    </row>
    <row r="416" spans="2:12" ht="30" customHeight="1" x14ac:dyDescent="0.25">
      <c r="B416" s="89"/>
      <c r="C416" s="89"/>
      <c r="D416" s="89"/>
      <c r="E416" s="90"/>
      <c r="F416" s="89"/>
      <c r="G416" s="89"/>
      <c r="H416" s="89"/>
      <c r="I416" s="89"/>
      <c r="J416" s="92" t="str">
        <f>IFERROR(IF(Table2[[#This Row],[Item Code]]="","",SUMIFS('PO Management'!G:G,'PO Management'!E:E,Table2[[#This Row],[Item Code]],'PO Management'!K:K,"receive from stock")),"")</f>
        <v/>
      </c>
      <c r="K416" s="92" t="str">
        <f>IFERROR(IF(Table2[[#This Row],[Item Code]]="","",SUMIFS('PO Management'!G:G,'PO Management'!E:E,Table2[[#This Row],[Item Code]],'PO Management'!O:O,"received")),"")</f>
        <v/>
      </c>
      <c r="L416" s="92" t="str">
        <f>IFERROR(IF(Table2[[#This Row],[Item Code]]="","",Table2[[#This Row],[Beginning On Hand Stock]]-Table2[[#This Row],[Delivered from stock]]+Table2[[#This Row],[Adding to stock]]),"")</f>
        <v/>
      </c>
    </row>
    <row r="417" spans="2:12" ht="30" customHeight="1" x14ac:dyDescent="0.25">
      <c r="B417" s="89"/>
      <c r="C417" s="89"/>
      <c r="D417" s="89"/>
      <c r="E417" s="90"/>
      <c r="F417" s="89"/>
      <c r="G417" s="89"/>
      <c r="H417" s="89"/>
      <c r="I417" s="89"/>
      <c r="J417" s="92" t="str">
        <f>IFERROR(IF(Table2[[#This Row],[Item Code]]="","",SUMIFS('PO Management'!G:G,'PO Management'!E:E,Table2[[#This Row],[Item Code]],'PO Management'!K:K,"receive from stock")),"")</f>
        <v/>
      </c>
      <c r="K417" s="92" t="str">
        <f>IFERROR(IF(Table2[[#This Row],[Item Code]]="","",SUMIFS('PO Management'!G:G,'PO Management'!E:E,Table2[[#This Row],[Item Code]],'PO Management'!O:O,"received")),"")</f>
        <v/>
      </c>
      <c r="L417" s="92" t="str">
        <f>IFERROR(IF(Table2[[#This Row],[Item Code]]="","",Table2[[#This Row],[Beginning On Hand Stock]]-Table2[[#This Row],[Delivered from stock]]+Table2[[#This Row],[Adding to stock]]),"")</f>
        <v/>
      </c>
    </row>
    <row r="418" spans="2:12" ht="30" customHeight="1" x14ac:dyDescent="0.25">
      <c r="B418" s="89"/>
      <c r="C418" s="89"/>
      <c r="D418" s="89"/>
      <c r="E418" s="90"/>
      <c r="F418" s="89"/>
      <c r="G418" s="89"/>
      <c r="H418" s="89"/>
      <c r="I418" s="89"/>
      <c r="J418" s="92" t="str">
        <f>IFERROR(IF(Table2[[#This Row],[Item Code]]="","",SUMIFS('PO Management'!G:G,'PO Management'!E:E,Table2[[#This Row],[Item Code]],'PO Management'!K:K,"receive from stock")),"")</f>
        <v/>
      </c>
      <c r="K418" s="92" t="str">
        <f>IFERROR(IF(Table2[[#This Row],[Item Code]]="","",SUMIFS('PO Management'!G:G,'PO Management'!E:E,Table2[[#This Row],[Item Code]],'PO Management'!O:O,"received")),"")</f>
        <v/>
      </c>
      <c r="L418" s="92" t="str">
        <f>IFERROR(IF(Table2[[#This Row],[Item Code]]="","",Table2[[#This Row],[Beginning On Hand Stock]]-Table2[[#This Row],[Delivered from stock]]+Table2[[#This Row],[Adding to stock]]),"")</f>
        <v/>
      </c>
    </row>
    <row r="419" spans="2:12" ht="30" customHeight="1" x14ac:dyDescent="0.25">
      <c r="B419" s="89"/>
      <c r="C419" s="89"/>
      <c r="D419" s="89"/>
      <c r="E419" s="90"/>
      <c r="F419" s="89"/>
      <c r="G419" s="89"/>
      <c r="H419" s="89"/>
      <c r="I419" s="89"/>
      <c r="J419" s="92" t="str">
        <f>IFERROR(IF(Table2[[#This Row],[Item Code]]="","",SUMIFS('PO Management'!G:G,'PO Management'!E:E,Table2[[#This Row],[Item Code]],'PO Management'!K:K,"receive from stock")),"")</f>
        <v/>
      </c>
      <c r="K419" s="92" t="str">
        <f>IFERROR(IF(Table2[[#This Row],[Item Code]]="","",SUMIFS('PO Management'!G:G,'PO Management'!E:E,Table2[[#This Row],[Item Code]],'PO Management'!O:O,"received")),"")</f>
        <v/>
      </c>
      <c r="L419" s="92" t="str">
        <f>IFERROR(IF(Table2[[#This Row],[Item Code]]="","",Table2[[#This Row],[Beginning On Hand Stock]]-Table2[[#This Row],[Delivered from stock]]+Table2[[#This Row],[Adding to stock]]),"")</f>
        <v/>
      </c>
    </row>
    <row r="420" spans="2:12" ht="30" customHeight="1" x14ac:dyDescent="0.25">
      <c r="B420" s="89"/>
      <c r="C420" s="89"/>
      <c r="D420" s="89"/>
      <c r="E420" s="90"/>
      <c r="F420" s="89"/>
      <c r="G420" s="89"/>
      <c r="H420" s="89"/>
      <c r="I420" s="89"/>
      <c r="J420" s="92" t="str">
        <f>IFERROR(IF(Table2[[#This Row],[Item Code]]="","",SUMIFS('PO Management'!G:G,'PO Management'!E:E,Table2[[#This Row],[Item Code]],'PO Management'!K:K,"receive from stock")),"")</f>
        <v/>
      </c>
      <c r="K420" s="92" t="str">
        <f>IFERROR(IF(Table2[[#This Row],[Item Code]]="","",SUMIFS('PO Management'!G:G,'PO Management'!E:E,Table2[[#This Row],[Item Code]],'PO Management'!O:O,"received")),"")</f>
        <v/>
      </c>
      <c r="L420" s="92" t="str">
        <f>IFERROR(IF(Table2[[#This Row],[Item Code]]="","",Table2[[#This Row],[Beginning On Hand Stock]]-Table2[[#This Row],[Delivered from stock]]+Table2[[#This Row],[Adding to stock]]),"")</f>
        <v/>
      </c>
    </row>
    <row r="421" spans="2:12" ht="30" customHeight="1" x14ac:dyDescent="0.25">
      <c r="B421" s="89"/>
      <c r="C421" s="89"/>
      <c r="D421" s="89"/>
      <c r="E421" s="90"/>
      <c r="F421" s="89"/>
      <c r="G421" s="89"/>
      <c r="H421" s="89"/>
      <c r="I421" s="89"/>
      <c r="J421" s="92" t="str">
        <f>IFERROR(IF(Table2[[#This Row],[Item Code]]="","",SUMIFS('PO Management'!G:G,'PO Management'!E:E,Table2[[#This Row],[Item Code]],'PO Management'!K:K,"receive from stock")),"")</f>
        <v/>
      </c>
      <c r="K421" s="92" t="str">
        <f>IFERROR(IF(Table2[[#This Row],[Item Code]]="","",SUMIFS('PO Management'!G:G,'PO Management'!E:E,Table2[[#This Row],[Item Code]],'PO Management'!O:O,"received")),"")</f>
        <v/>
      </c>
      <c r="L421" s="92" t="str">
        <f>IFERROR(IF(Table2[[#This Row],[Item Code]]="","",Table2[[#This Row],[Beginning On Hand Stock]]-Table2[[#This Row],[Delivered from stock]]+Table2[[#This Row],[Adding to stock]]),"")</f>
        <v/>
      </c>
    </row>
    <row r="422" spans="2:12" ht="30" customHeight="1" x14ac:dyDescent="0.25">
      <c r="B422" s="89"/>
      <c r="C422" s="89"/>
      <c r="D422" s="89"/>
      <c r="E422" s="90"/>
      <c r="F422" s="89"/>
      <c r="G422" s="89"/>
      <c r="H422" s="89"/>
      <c r="I422" s="89"/>
      <c r="J422" s="92" t="str">
        <f>IFERROR(IF(Table2[[#This Row],[Item Code]]="","",SUMIFS('PO Management'!G:G,'PO Management'!E:E,Table2[[#This Row],[Item Code]],'PO Management'!K:K,"receive from stock")),"")</f>
        <v/>
      </c>
      <c r="K422" s="92" t="str">
        <f>IFERROR(IF(Table2[[#This Row],[Item Code]]="","",SUMIFS('PO Management'!G:G,'PO Management'!E:E,Table2[[#This Row],[Item Code]],'PO Management'!O:O,"received")),"")</f>
        <v/>
      </c>
      <c r="L422" s="92" t="str">
        <f>IFERROR(IF(Table2[[#This Row],[Item Code]]="","",Table2[[#This Row],[Beginning On Hand Stock]]-Table2[[#This Row],[Delivered from stock]]+Table2[[#This Row],[Adding to stock]]),"")</f>
        <v/>
      </c>
    </row>
    <row r="423" spans="2:12" ht="30" customHeight="1" x14ac:dyDescent="0.25">
      <c r="B423" s="89"/>
      <c r="C423" s="89"/>
      <c r="D423" s="89"/>
      <c r="E423" s="90"/>
      <c r="F423" s="89"/>
      <c r="G423" s="89"/>
      <c r="H423" s="89"/>
      <c r="I423" s="89"/>
      <c r="J423" s="92" t="str">
        <f>IFERROR(IF(Table2[[#This Row],[Item Code]]="","",SUMIFS('PO Management'!G:G,'PO Management'!E:E,Table2[[#This Row],[Item Code]],'PO Management'!K:K,"receive from stock")),"")</f>
        <v/>
      </c>
      <c r="K423" s="92" t="str">
        <f>IFERROR(IF(Table2[[#This Row],[Item Code]]="","",SUMIFS('PO Management'!G:G,'PO Management'!E:E,Table2[[#This Row],[Item Code]],'PO Management'!O:O,"received")),"")</f>
        <v/>
      </c>
      <c r="L423" s="92" t="str">
        <f>IFERROR(IF(Table2[[#This Row],[Item Code]]="","",Table2[[#This Row],[Beginning On Hand Stock]]-Table2[[#This Row],[Delivered from stock]]+Table2[[#This Row],[Adding to stock]]),"")</f>
        <v/>
      </c>
    </row>
    <row r="424" spans="2:12" ht="30" customHeight="1" x14ac:dyDescent="0.25">
      <c r="B424" s="89"/>
      <c r="C424" s="89"/>
      <c r="D424" s="89"/>
      <c r="E424" s="90"/>
      <c r="F424" s="89"/>
      <c r="G424" s="89"/>
      <c r="H424" s="89"/>
      <c r="I424" s="89"/>
      <c r="J424" s="92" t="str">
        <f>IFERROR(IF(Table2[[#This Row],[Item Code]]="","",SUMIFS('PO Management'!G:G,'PO Management'!E:E,Table2[[#This Row],[Item Code]],'PO Management'!K:K,"receive from stock")),"")</f>
        <v/>
      </c>
      <c r="K424" s="92" t="str">
        <f>IFERROR(IF(Table2[[#This Row],[Item Code]]="","",SUMIFS('PO Management'!G:G,'PO Management'!E:E,Table2[[#This Row],[Item Code]],'PO Management'!O:O,"received")),"")</f>
        <v/>
      </c>
      <c r="L424" s="92" t="str">
        <f>IFERROR(IF(Table2[[#This Row],[Item Code]]="","",Table2[[#This Row],[Beginning On Hand Stock]]-Table2[[#This Row],[Delivered from stock]]+Table2[[#This Row],[Adding to stock]]),"")</f>
        <v/>
      </c>
    </row>
    <row r="425" spans="2:12" ht="30" customHeight="1" x14ac:dyDescent="0.25">
      <c r="B425" s="89"/>
      <c r="C425" s="89"/>
      <c r="D425" s="89"/>
      <c r="E425" s="90"/>
      <c r="F425" s="89"/>
      <c r="G425" s="89"/>
      <c r="H425" s="89"/>
      <c r="I425" s="89"/>
      <c r="J425" s="92" t="str">
        <f>IFERROR(IF(Table2[[#This Row],[Item Code]]="","",SUMIFS('PO Management'!G:G,'PO Management'!E:E,Table2[[#This Row],[Item Code]],'PO Management'!K:K,"receive from stock")),"")</f>
        <v/>
      </c>
      <c r="K425" s="92" t="str">
        <f>IFERROR(IF(Table2[[#This Row],[Item Code]]="","",SUMIFS('PO Management'!G:G,'PO Management'!E:E,Table2[[#This Row],[Item Code]],'PO Management'!O:O,"received")),"")</f>
        <v/>
      </c>
      <c r="L425" s="92" t="str">
        <f>IFERROR(IF(Table2[[#This Row],[Item Code]]="","",Table2[[#This Row],[Beginning On Hand Stock]]-Table2[[#This Row],[Delivered from stock]]+Table2[[#This Row],[Adding to stock]]),"")</f>
        <v/>
      </c>
    </row>
    <row r="426" spans="2:12" ht="30" customHeight="1" x14ac:dyDescent="0.25">
      <c r="B426" s="89"/>
      <c r="C426" s="89"/>
      <c r="D426" s="89"/>
      <c r="E426" s="90"/>
      <c r="F426" s="89"/>
      <c r="G426" s="89"/>
      <c r="H426" s="89"/>
      <c r="I426" s="89"/>
      <c r="J426" s="92" t="str">
        <f>IFERROR(IF(Table2[[#This Row],[Item Code]]="","",SUMIFS('PO Management'!G:G,'PO Management'!E:E,Table2[[#This Row],[Item Code]],'PO Management'!K:K,"receive from stock")),"")</f>
        <v/>
      </c>
      <c r="K426" s="92" t="str">
        <f>IFERROR(IF(Table2[[#This Row],[Item Code]]="","",SUMIFS('PO Management'!G:G,'PO Management'!E:E,Table2[[#This Row],[Item Code]],'PO Management'!O:O,"received")),"")</f>
        <v/>
      </c>
      <c r="L426" s="92" t="str">
        <f>IFERROR(IF(Table2[[#This Row],[Item Code]]="","",Table2[[#This Row],[Beginning On Hand Stock]]-Table2[[#This Row],[Delivered from stock]]+Table2[[#This Row],[Adding to stock]]),"")</f>
        <v/>
      </c>
    </row>
    <row r="427" spans="2:12" ht="30" customHeight="1" x14ac:dyDescent="0.25">
      <c r="B427" s="89"/>
      <c r="C427" s="89"/>
      <c r="D427" s="89"/>
      <c r="E427" s="90"/>
      <c r="F427" s="89"/>
      <c r="G427" s="89"/>
      <c r="H427" s="89"/>
      <c r="I427" s="89"/>
      <c r="J427" s="92" t="str">
        <f>IFERROR(IF(Table2[[#This Row],[Item Code]]="","",SUMIFS('PO Management'!G:G,'PO Management'!E:E,Table2[[#This Row],[Item Code]],'PO Management'!K:K,"receive from stock")),"")</f>
        <v/>
      </c>
      <c r="K427" s="92" t="str">
        <f>IFERROR(IF(Table2[[#This Row],[Item Code]]="","",SUMIFS('PO Management'!G:G,'PO Management'!E:E,Table2[[#This Row],[Item Code]],'PO Management'!O:O,"received")),"")</f>
        <v/>
      </c>
      <c r="L427" s="92" t="str">
        <f>IFERROR(IF(Table2[[#This Row],[Item Code]]="","",Table2[[#This Row],[Beginning On Hand Stock]]-Table2[[#This Row],[Delivered from stock]]+Table2[[#This Row],[Adding to stock]]),"")</f>
        <v/>
      </c>
    </row>
    <row r="428" spans="2:12" ht="30" customHeight="1" x14ac:dyDescent="0.25">
      <c r="B428" s="89"/>
      <c r="C428" s="89"/>
      <c r="D428" s="89"/>
      <c r="E428" s="90"/>
      <c r="F428" s="89"/>
      <c r="G428" s="89"/>
      <c r="H428" s="89"/>
      <c r="I428" s="89"/>
      <c r="J428" s="92" t="str">
        <f>IFERROR(IF(Table2[[#This Row],[Item Code]]="","",SUMIFS('PO Management'!G:G,'PO Management'!E:E,Table2[[#This Row],[Item Code]],'PO Management'!K:K,"receive from stock")),"")</f>
        <v/>
      </c>
      <c r="K428" s="92" t="str">
        <f>IFERROR(IF(Table2[[#This Row],[Item Code]]="","",SUMIFS('PO Management'!G:G,'PO Management'!E:E,Table2[[#This Row],[Item Code]],'PO Management'!O:O,"received")),"")</f>
        <v/>
      </c>
      <c r="L428" s="92" t="str">
        <f>IFERROR(IF(Table2[[#This Row],[Item Code]]="","",Table2[[#This Row],[Beginning On Hand Stock]]-Table2[[#This Row],[Delivered from stock]]+Table2[[#This Row],[Adding to stock]]),"")</f>
        <v/>
      </c>
    </row>
    <row r="429" spans="2:12" ht="30" customHeight="1" x14ac:dyDescent="0.25">
      <c r="B429" s="89"/>
      <c r="C429" s="89"/>
      <c r="D429" s="89"/>
      <c r="E429" s="90"/>
      <c r="F429" s="89"/>
      <c r="G429" s="89"/>
      <c r="H429" s="89"/>
      <c r="I429" s="89"/>
      <c r="J429" s="92" t="str">
        <f>IFERROR(IF(Table2[[#This Row],[Item Code]]="","",SUMIFS('PO Management'!G:G,'PO Management'!E:E,Table2[[#This Row],[Item Code]],'PO Management'!K:K,"receive from stock")),"")</f>
        <v/>
      </c>
      <c r="K429" s="92" t="str">
        <f>IFERROR(IF(Table2[[#This Row],[Item Code]]="","",SUMIFS('PO Management'!G:G,'PO Management'!E:E,Table2[[#This Row],[Item Code]],'PO Management'!O:O,"received")),"")</f>
        <v/>
      </c>
      <c r="L429" s="92" t="str">
        <f>IFERROR(IF(Table2[[#This Row],[Item Code]]="","",Table2[[#This Row],[Beginning On Hand Stock]]-Table2[[#This Row],[Delivered from stock]]+Table2[[#This Row],[Adding to stock]]),"")</f>
        <v/>
      </c>
    </row>
    <row r="430" spans="2:12" ht="30" customHeight="1" x14ac:dyDescent="0.25">
      <c r="B430" s="89"/>
      <c r="C430" s="89"/>
      <c r="D430" s="89"/>
      <c r="E430" s="90"/>
      <c r="F430" s="89"/>
      <c r="G430" s="89"/>
      <c r="H430" s="89"/>
      <c r="I430" s="89"/>
      <c r="J430" s="92" t="str">
        <f>IFERROR(IF(Table2[[#This Row],[Item Code]]="","",SUMIFS('PO Management'!G:G,'PO Management'!E:E,Table2[[#This Row],[Item Code]],'PO Management'!K:K,"receive from stock")),"")</f>
        <v/>
      </c>
      <c r="K430" s="92" t="str">
        <f>IFERROR(IF(Table2[[#This Row],[Item Code]]="","",SUMIFS('PO Management'!G:G,'PO Management'!E:E,Table2[[#This Row],[Item Code]],'PO Management'!O:O,"received")),"")</f>
        <v/>
      </c>
      <c r="L430" s="92" t="str">
        <f>IFERROR(IF(Table2[[#This Row],[Item Code]]="","",Table2[[#This Row],[Beginning On Hand Stock]]-Table2[[#This Row],[Delivered from stock]]+Table2[[#This Row],[Adding to stock]]),"")</f>
        <v/>
      </c>
    </row>
    <row r="431" spans="2:12" ht="30" customHeight="1" x14ac:dyDescent="0.25">
      <c r="B431" s="89"/>
      <c r="C431" s="89"/>
      <c r="D431" s="89"/>
      <c r="E431" s="90"/>
      <c r="F431" s="89"/>
      <c r="G431" s="89"/>
      <c r="H431" s="89"/>
      <c r="I431" s="89"/>
      <c r="J431" s="92" t="str">
        <f>IFERROR(IF(Table2[[#This Row],[Item Code]]="","",SUMIFS('PO Management'!G:G,'PO Management'!E:E,Table2[[#This Row],[Item Code]],'PO Management'!K:K,"receive from stock")),"")</f>
        <v/>
      </c>
      <c r="K431" s="92" t="str">
        <f>IFERROR(IF(Table2[[#This Row],[Item Code]]="","",SUMIFS('PO Management'!G:G,'PO Management'!E:E,Table2[[#This Row],[Item Code]],'PO Management'!O:O,"received")),"")</f>
        <v/>
      </c>
      <c r="L431" s="92" t="str">
        <f>IFERROR(IF(Table2[[#This Row],[Item Code]]="","",Table2[[#This Row],[Beginning On Hand Stock]]-Table2[[#This Row],[Delivered from stock]]+Table2[[#This Row],[Adding to stock]]),"")</f>
        <v/>
      </c>
    </row>
    <row r="432" spans="2:12" ht="30" customHeight="1" x14ac:dyDescent="0.25">
      <c r="B432" s="89"/>
      <c r="C432" s="89"/>
      <c r="D432" s="89"/>
      <c r="E432" s="90"/>
      <c r="F432" s="89"/>
      <c r="G432" s="89"/>
      <c r="H432" s="89"/>
      <c r="I432" s="89"/>
      <c r="J432" s="92" t="str">
        <f>IFERROR(IF(Table2[[#This Row],[Item Code]]="","",SUMIFS('PO Management'!G:G,'PO Management'!E:E,Table2[[#This Row],[Item Code]],'PO Management'!K:K,"receive from stock")),"")</f>
        <v/>
      </c>
      <c r="K432" s="92" t="str">
        <f>IFERROR(IF(Table2[[#This Row],[Item Code]]="","",SUMIFS('PO Management'!G:G,'PO Management'!E:E,Table2[[#This Row],[Item Code]],'PO Management'!O:O,"received")),"")</f>
        <v/>
      </c>
      <c r="L432" s="92" t="str">
        <f>IFERROR(IF(Table2[[#This Row],[Item Code]]="","",Table2[[#This Row],[Beginning On Hand Stock]]-Table2[[#This Row],[Delivered from stock]]+Table2[[#This Row],[Adding to stock]]),"")</f>
        <v/>
      </c>
    </row>
    <row r="433" spans="2:12" ht="30" customHeight="1" x14ac:dyDescent="0.25">
      <c r="B433" s="89"/>
      <c r="C433" s="89"/>
      <c r="D433" s="89"/>
      <c r="E433" s="90"/>
      <c r="F433" s="89"/>
      <c r="G433" s="89"/>
      <c r="H433" s="89"/>
      <c r="I433" s="89"/>
      <c r="J433" s="92" t="str">
        <f>IFERROR(IF(Table2[[#This Row],[Item Code]]="","",SUMIFS('PO Management'!G:G,'PO Management'!E:E,Table2[[#This Row],[Item Code]],'PO Management'!K:K,"receive from stock")),"")</f>
        <v/>
      </c>
      <c r="K433" s="92" t="str">
        <f>IFERROR(IF(Table2[[#This Row],[Item Code]]="","",SUMIFS('PO Management'!G:G,'PO Management'!E:E,Table2[[#This Row],[Item Code]],'PO Management'!O:O,"received")),"")</f>
        <v/>
      </c>
      <c r="L433" s="92" t="str">
        <f>IFERROR(IF(Table2[[#This Row],[Item Code]]="","",Table2[[#This Row],[Beginning On Hand Stock]]-Table2[[#This Row],[Delivered from stock]]+Table2[[#This Row],[Adding to stock]]),"")</f>
        <v/>
      </c>
    </row>
    <row r="434" spans="2:12" ht="30" customHeight="1" x14ac:dyDescent="0.25">
      <c r="B434" s="89"/>
      <c r="C434" s="89"/>
      <c r="D434" s="89"/>
      <c r="E434" s="90"/>
      <c r="F434" s="89"/>
      <c r="G434" s="89"/>
      <c r="H434" s="89"/>
      <c r="I434" s="89"/>
      <c r="J434" s="92" t="str">
        <f>IFERROR(IF(Table2[[#This Row],[Item Code]]="","",SUMIFS('PO Management'!G:G,'PO Management'!E:E,Table2[[#This Row],[Item Code]],'PO Management'!K:K,"receive from stock")),"")</f>
        <v/>
      </c>
      <c r="K434" s="92" t="str">
        <f>IFERROR(IF(Table2[[#This Row],[Item Code]]="","",SUMIFS('PO Management'!G:G,'PO Management'!E:E,Table2[[#This Row],[Item Code]],'PO Management'!O:O,"received")),"")</f>
        <v/>
      </c>
      <c r="L434" s="92" t="str">
        <f>IFERROR(IF(Table2[[#This Row],[Item Code]]="","",Table2[[#This Row],[Beginning On Hand Stock]]-Table2[[#This Row],[Delivered from stock]]+Table2[[#This Row],[Adding to stock]]),"")</f>
        <v/>
      </c>
    </row>
    <row r="435" spans="2:12" ht="30" customHeight="1" x14ac:dyDescent="0.25">
      <c r="B435" s="89"/>
      <c r="C435" s="89"/>
      <c r="D435" s="89"/>
      <c r="E435" s="90"/>
      <c r="F435" s="89"/>
      <c r="G435" s="89"/>
      <c r="H435" s="89"/>
      <c r="I435" s="89"/>
      <c r="J435" s="92" t="str">
        <f>IFERROR(IF(Table2[[#This Row],[Item Code]]="","",SUMIFS('PO Management'!G:G,'PO Management'!E:E,Table2[[#This Row],[Item Code]],'PO Management'!K:K,"receive from stock")),"")</f>
        <v/>
      </c>
      <c r="K435" s="92" t="str">
        <f>IFERROR(IF(Table2[[#This Row],[Item Code]]="","",SUMIFS('PO Management'!G:G,'PO Management'!E:E,Table2[[#This Row],[Item Code]],'PO Management'!O:O,"received")),"")</f>
        <v/>
      </c>
      <c r="L435" s="92" t="str">
        <f>IFERROR(IF(Table2[[#This Row],[Item Code]]="","",Table2[[#This Row],[Beginning On Hand Stock]]-Table2[[#This Row],[Delivered from stock]]+Table2[[#This Row],[Adding to stock]]),"")</f>
        <v/>
      </c>
    </row>
    <row r="436" spans="2:12" ht="30" customHeight="1" x14ac:dyDescent="0.25">
      <c r="B436" s="89"/>
      <c r="C436" s="89"/>
      <c r="D436" s="89"/>
      <c r="E436" s="90"/>
      <c r="F436" s="89"/>
      <c r="G436" s="89"/>
      <c r="H436" s="89"/>
      <c r="I436" s="89"/>
      <c r="J436" s="92" t="str">
        <f>IFERROR(IF(Table2[[#This Row],[Item Code]]="","",SUMIFS('PO Management'!G:G,'PO Management'!E:E,Table2[[#This Row],[Item Code]],'PO Management'!K:K,"receive from stock")),"")</f>
        <v/>
      </c>
      <c r="K436" s="92" t="str">
        <f>IFERROR(IF(Table2[[#This Row],[Item Code]]="","",SUMIFS('PO Management'!G:G,'PO Management'!E:E,Table2[[#This Row],[Item Code]],'PO Management'!O:O,"received")),"")</f>
        <v/>
      </c>
      <c r="L436" s="92" t="str">
        <f>IFERROR(IF(Table2[[#This Row],[Item Code]]="","",Table2[[#This Row],[Beginning On Hand Stock]]-Table2[[#This Row],[Delivered from stock]]+Table2[[#This Row],[Adding to stock]]),"")</f>
        <v/>
      </c>
    </row>
    <row r="437" spans="2:12" ht="30" customHeight="1" x14ac:dyDescent="0.25">
      <c r="B437" s="89"/>
      <c r="C437" s="89"/>
      <c r="D437" s="89"/>
      <c r="E437" s="90"/>
      <c r="F437" s="89"/>
      <c r="G437" s="89"/>
      <c r="H437" s="89"/>
      <c r="I437" s="89"/>
      <c r="J437" s="92" t="str">
        <f>IFERROR(IF(Table2[[#This Row],[Item Code]]="","",SUMIFS('PO Management'!G:G,'PO Management'!E:E,Table2[[#This Row],[Item Code]],'PO Management'!K:K,"receive from stock")),"")</f>
        <v/>
      </c>
      <c r="K437" s="92" t="str">
        <f>IFERROR(IF(Table2[[#This Row],[Item Code]]="","",SUMIFS('PO Management'!G:G,'PO Management'!E:E,Table2[[#This Row],[Item Code]],'PO Management'!O:O,"received")),"")</f>
        <v/>
      </c>
      <c r="L437" s="92" t="str">
        <f>IFERROR(IF(Table2[[#This Row],[Item Code]]="","",Table2[[#This Row],[Beginning On Hand Stock]]-Table2[[#This Row],[Delivered from stock]]+Table2[[#This Row],[Adding to stock]]),"")</f>
        <v/>
      </c>
    </row>
    <row r="438" spans="2:12" ht="30" customHeight="1" x14ac:dyDescent="0.25">
      <c r="B438" s="89"/>
      <c r="C438" s="89"/>
      <c r="D438" s="89"/>
      <c r="E438" s="90"/>
      <c r="F438" s="89"/>
      <c r="G438" s="89"/>
      <c r="H438" s="89"/>
      <c r="I438" s="89"/>
      <c r="J438" s="92" t="str">
        <f>IFERROR(IF(Table2[[#This Row],[Item Code]]="","",SUMIFS('PO Management'!G:G,'PO Management'!E:E,Table2[[#This Row],[Item Code]],'PO Management'!K:K,"receive from stock")),"")</f>
        <v/>
      </c>
      <c r="K438" s="92" t="str">
        <f>IFERROR(IF(Table2[[#This Row],[Item Code]]="","",SUMIFS('PO Management'!G:G,'PO Management'!E:E,Table2[[#This Row],[Item Code]],'PO Management'!O:O,"received")),"")</f>
        <v/>
      </c>
      <c r="L438" s="92" t="str">
        <f>IFERROR(IF(Table2[[#This Row],[Item Code]]="","",Table2[[#This Row],[Beginning On Hand Stock]]-Table2[[#This Row],[Delivered from stock]]+Table2[[#This Row],[Adding to stock]]),"")</f>
        <v/>
      </c>
    </row>
    <row r="439" spans="2:12" ht="30" customHeight="1" x14ac:dyDescent="0.25">
      <c r="B439" s="89"/>
      <c r="C439" s="89"/>
      <c r="D439" s="89"/>
      <c r="E439" s="90"/>
      <c r="F439" s="89"/>
      <c r="G439" s="89"/>
      <c r="H439" s="89"/>
      <c r="I439" s="89"/>
      <c r="J439" s="92" t="str">
        <f>IFERROR(IF(Table2[[#This Row],[Item Code]]="","",SUMIFS('PO Management'!G:G,'PO Management'!E:E,Table2[[#This Row],[Item Code]],'PO Management'!K:K,"receive from stock")),"")</f>
        <v/>
      </c>
      <c r="K439" s="92" t="str">
        <f>IFERROR(IF(Table2[[#This Row],[Item Code]]="","",SUMIFS('PO Management'!G:G,'PO Management'!E:E,Table2[[#This Row],[Item Code]],'PO Management'!O:O,"received")),"")</f>
        <v/>
      </c>
      <c r="L439" s="92" t="str">
        <f>IFERROR(IF(Table2[[#This Row],[Item Code]]="","",Table2[[#This Row],[Beginning On Hand Stock]]-Table2[[#This Row],[Delivered from stock]]+Table2[[#This Row],[Adding to stock]]),"")</f>
        <v/>
      </c>
    </row>
    <row r="440" spans="2:12" ht="30" customHeight="1" x14ac:dyDescent="0.25">
      <c r="B440" s="89"/>
      <c r="C440" s="89"/>
      <c r="D440" s="89"/>
      <c r="E440" s="90"/>
      <c r="F440" s="89"/>
      <c r="G440" s="89"/>
      <c r="H440" s="89"/>
      <c r="I440" s="89"/>
      <c r="J440" s="92" t="str">
        <f>IFERROR(IF(Table2[[#This Row],[Item Code]]="","",SUMIFS('PO Management'!G:G,'PO Management'!E:E,Table2[[#This Row],[Item Code]],'PO Management'!K:K,"receive from stock")),"")</f>
        <v/>
      </c>
      <c r="K440" s="92" t="str">
        <f>IFERROR(IF(Table2[[#This Row],[Item Code]]="","",SUMIFS('PO Management'!G:G,'PO Management'!E:E,Table2[[#This Row],[Item Code]],'PO Management'!O:O,"received")),"")</f>
        <v/>
      </c>
      <c r="L440" s="92" t="str">
        <f>IFERROR(IF(Table2[[#This Row],[Item Code]]="","",Table2[[#This Row],[Beginning On Hand Stock]]-Table2[[#This Row],[Delivered from stock]]+Table2[[#This Row],[Adding to stock]]),"")</f>
        <v/>
      </c>
    </row>
    <row r="441" spans="2:12" ht="30" customHeight="1" x14ac:dyDescent="0.25">
      <c r="B441" s="89"/>
      <c r="C441" s="89"/>
      <c r="D441" s="89"/>
      <c r="E441" s="90"/>
      <c r="F441" s="89"/>
      <c r="G441" s="89"/>
      <c r="H441" s="89"/>
      <c r="I441" s="89"/>
      <c r="J441" s="92" t="str">
        <f>IFERROR(IF(Table2[[#This Row],[Item Code]]="","",SUMIFS('PO Management'!G:G,'PO Management'!E:E,Table2[[#This Row],[Item Code]],'PO Management'!K:K,"receive from stock")),"")</f>
        <v/>
      </c>
      <c r="K441" s="92" t="str">
        <f>IFERROR(IF(Table2[[#This Row],[Item Code]]="","",SUMIFS('PO Management'!G:G,'PO Management'!E:E,Table2[[#This Row],[Item Code]],'PO Management'!O:O,"received")),"")</f>
        <v/>
      </c>
      <c r="L441" s="92" t="str">
        <f>IFERROR(IF(Table2[[#This Row],[Item Code]]="","",Table2[[#This Row],[Beginning On Hand Stock]]-Table2[[#This Row],[Delivered from stock]]+Table2[[#This Row],[Adding to stock]]),"")</f>
        <v/>
      </c>
    </row>
    <row r="442" spans="2:12" ht="30" customHeight="1" x14ac:dyDescent="0.25">
      <c r="B442" s="89"/>
      <c r="C442" s="89"/>
      <c r="D442" s="89"/>
      <c r="E442" s="90"/>
      <c r="F442" s="89"/>
      <c r="G442" s="89"/>
      <c r="H442" s="89"/>
      <c r="I442" s="89"/>
      <c r="J442" s="92" t="str">
        <f>IFERROR(IF(Table2[[#This Row],[Item Code]]="","",SUMIFS('PO Management'!G:G,'PO Management'!E:E,Table2[[#This Row],[Item Code]],'PO Management'!K:K,"receive from stock")),"")</f>
        <v/>
      </c>
      <c r="K442" s="92" t="str">
        <f>IFERROR(IF(Table2[[#This Row],[Item Code]]="","",SUMIFS('PO Management'!G:G,'PO Management'!E:E,Table2[[#This Row],[Item Code]],'PO Management'!O:O,"received")),"")</f>
        <v/>
      </c>
      <c r="L442" s="92" t="str">
        <f>IFERROR(IF(Table2[[#This Row],[Item Code]]="","",Table2[[#This Row],[Beginning On Hand Stock]]-Table2[[#This Row],[Delivered from stock]]+Table2[[#This Row],[Adding to stock]]),"")</f>
        <v/>
      </c>
    </row>
    <row r="443" spans="2:12" ht="30" customHeight="1" x14ac:dyDescent="0.25">
      <c r="B443" s="89"/>
      <c r="C443" s="89"/>
      <c r="D443" s="89"/>
      <c r="E443" s="90"/>
      <c r="F443" s="89"/>
      <c r="G443" s="89"/>
      <c r="H443" s="89"/>
      <c r="I443" s="89"/>
      <c r="J443" s="92" t="str">
        <f>IFERROR(IF(Table2[[#This Row],[Item Code]]="","",SUMIFS('PO Management'!G:G,'PO Management'!E:E,Table2[[#This Row],[Item Code]],'PO Management'!K:K,"receive from stock")),"")</f>
        <v/>
      </c>
      <c r="K443" s="92" t="str">
        <f>IFERROR(IF(Table2[[#This Row],[Item Code]]="","",SUMIFS('PO Management'!G:G,'PO Management'!E:E,Table2[[#This Row],[Item Code]],'PO Management'!O:O,"received")),"")</f>
        <v/>
      </c>
      <c r="L443" s="92" t="str">
        <f>IFERROR(IF(Table2[[#This Row],[Item Code]]="","",Table2[[#This Row],[Beginning On Hand Stock]]-Table2[[#This Row],[Delivered from stock]]+Table2[[#This Row],[Adding to stock]]),"")</f>
        <v/>
      </c>
    </row>
    <row r="444" spans="2:12" ht="30" customHeight="1" x14ac:dyDescent="0.25">
      <c r="B444" s="89"/>
      <c r="C444" s="89"/>
      <c r="D444" s="89"/>
      <c r="E444" s="90"/>
      <c r="F444" s="89"/>
      <c r="G444" s="89"/>
      <c r="H444" s="89"/>
      <c r="I444" s="89"/>
      <c r="J444" s="92" t="str">
        <f>IFERROR(IF(Table2[[#This Row],[Item Code]]="","",SUMIFS('PO Management'!G:G,'PO Management'!E:E,Table2[[#This Row],[Item Code]],'PO Management'!K:K,"receive from stock")),"")</f>
        <v/>
      </c>
      <c r="K444" s="92" t="str">
        <f>IFERROR(IF(Table2[[#This Row],[Item Code]]="","",SUMIFS('PO Management'!G:G,'PO Management'!E:E,Table2[[#This Row],[Item Code]],'PO Management'!O:O,"received")),"")</f>
        <v/>
      </c>
      <c r="L444" s="92" t="str">
        <f>IFERROR(IF(Table2[[#This Row],[Item Code]]="","",Table2[[#This Row],[Beginning On Hand Stock]]-Table2[[#This Row],[Delivered from stock]]+Table2[[#This Row],[Adding to stock]]),"")</f>
        <v/>
      </c>
    </row>
    <row r="445" spans="2:12" ht="30" customHeight="1" x14ac:dyDescent="0.25">
      <c r="B445" s="89"/>
      <c r="C445" s="89"/>
      <c r="D445" s="89"/>
      <c r="E445" s="90"/>
      <c r="F445" s="89"/>
      <c r="G445" s="89"/>
      <c r="H445" s="89"/>
      <c r="I445" s="89"/>
      <c r="J445" s="92" t="str">
        <f>IFERROR(IF(Table2[[#This Row],[Item Code]]="","",SUMIFS('PO Management'!G:G,'PO Management'!E:E,Table2[[#This Row],[Item Code]],'PO Management'!K:K,"receive from stock")),"")</f>
        <v/>
      </c>
      <c r="K445" s="92" t="str">
        <f>IFERROR(IF(Table2[[#This Row],[Item Code]]="","",SUMIFS('PO Management'!G:G,'PO Management'!E:E,Table2[[#This Row],[Item Code]],'PO Management'!O:O,"received")),"")</f>
        <v/>
      </c>
      <c r="L445" s="92" t="str">
        <f>IFERROR(IF(Table2[[#This Row],[Item Code]]="","",Table2[[#This Row],[Beginning On Hand Stock]]-Table2[[#This Row],[Delivered from stock]]+Table2[[#This Row],[Adding to stock]]),"")</f>
        <v/>
      </c>
    </row>
    <row r="446" spans="2:12" ht="30" customHeight="1" x14ac:dyDescent="0.25">
      <c r="B446" s="89"/>
      <c r="C446" s="89"/>
      <c r="D446" s="89"/>
      <c r="E446" s="90"/>
      <c r="F446" s="89"/>
      <c r="G446" s="89"/>
      <c r="H446" s="89"/>
      <c r="I446" s="89"/>
      <c r="J446" s="92" t="str">
        <f>IFERROR(IF(Table2[[#This Row],[Item Code]]="","",SUMIFS('PO Management'!G:G,'PO Management'!E:E,Table2[[#This Row],[Item Code]],'PO Management'!K:K,"receive from stock")),"")</f>
        <v/>
      </c>
      <c r="K446" s="92" t="str">
        <f>IFERROR(IF(Table2[[#This Row],[Item Code]]="","",SUMIFS('PO Management'!G:G,'PO Management'!E:E,Table2[[#This Row],[Item Code]],'PO Management'!O:O,"received")),"")</f>
        <v/>
      </c>
      <c r="L446" s="92" t="str">
        <f>IFERROR(IF(Table2[[#This Row],[Item Code]]="","",Table2[[#This Row],[Beginning On Hand Stock]]-Table2[[#This Row],[Delivered from stock]]+Table2[[#This Row],[Adding to stock]]),"")</f>
        <v/>
      </c>
    </row>
    <row r="447" spans="2:12" ht="30" customHeight="1" x14ac:dyDescent="0.25">
      <c r="B447" s="89"/>
      <c r="C447" s="89"/>
      <c r="D447" s="89"/>
      <c r="E447" s="90"/>
      <c r="F447" s="89"/>
      <c r="G447" s="89"/>
      <c r="H447" s="89"/>
      <c r="I447" s="89"/>
      <c r="J447" s="92" t="str">
        <f>IFERROR(IF(Table2[[#This Row],[Item Code]]="","",SUMIFS('PO Management'!G:G,'PO Management'!E:E,Table2[[#This Row],[Item Code]],'PO Management'!K:K,"receive from stock")),"")</f>
        <v/>
      </c>
      <c r="K447" s="92" t="str">
        <f>IFERROR(IF(Table2[[#This Row],[Item Code]]="","",SUMIFS('PO Management'!G:G,'PO Management'!E:E,Table2[[#This Row],[Item Code]],'PO Management'!O:O,"received")),"")</f>
        <v/>
      </c>
      <c r="L447" s="92" t="str">
        <f>IFERROR(IF(Table2[[#This Row],[Item Code]]="","",Table2[[#This Row],[Beginning On Hand Stock]]-Table2[[#This Row],[Delivered from stock]]+Table2[[#This Row],[Adding to stock]]),"")</f>
        <v/>
      </c>
    </row>
    <row r="448" spans="2:12" ht="30" customHeight="1" x14ac:dyDescent="0.25">
      <c r="B448" s="89"/>
      <c r="C448" s="89"/>
      <c r="D448" s="89"/>
      <c r="E448" s="90"/>
      <c r="F448" s="89"/>
      <c r="G448" s="89"/>
      <c r="H448" s="89"/>
      <c r="I448" s="89"/>
      <c r="J448" s="92" t="str">
        <f>IFERROR(IF(Table2[[#This Row],[Item Code]]="","",SUMIFS('PO Management'!G:G,'PO Management'!E:E,Table2[[#This Row],[Item Code]],'PO Management'!K:K,"receive from stock")),"")</f>
        <v/>
      </c>
      <c r="K448" s="92" t="str">
        <f>IFERROR(IF(Table2[[#This Row],[Item Code]]="","",SUMIFS('PO Management'!G:G,'PO Management'!E:E,Table2[[#This Row],[Item Code]],'PO Management'!O:O,"received")),"")</f>
        <v/>
      </c>
      <c r="L448" s="92" t="str">
        <f>IFERROR(IF(Table2[[#This Row],[Item Code]]="","",Table2[[#This Row],[Beginning On Hand Stock]]-Table2[[#This Row],[Delivered from stock]]+Table2[[#This Row],[Adding to stock]]),"")</f>
        <v/>
      </c>
    </row>
    <row r="449" spans="2:12" ht="30" customHeight="1" x14ac:dyDescent="0.25">
      <c r="B449" s="89"/>
      <c r="C449" s="89"/>
      <c r="D449" s="89"/>
      <c r="E449" s="90"/>
      <c r="F449" s="89"/>
      <c r="G449" s="89"/>
      <c r="H449" s="89"/>
      <c r="I449" s="89"/>
      <c r="J449" s="92" t="str">
        <f>IFERROR(IF(Table2[[#This Row],[Item Code]]="","",SUMIFS('PO Management'!G:G,'PO Management'!E:E,Table2[[#This Row],[Item Code]],'PO Management'!K:K,"receive from stock")),"")</f>
        <v/>
      </c>
      <c r="K449" s="92" t="str">
        <f>IFERROR(IF(Table2[[#This Row],[Item Code]]="","",SUMIFS('PO Management'!G:G,'PO Management'!E:E,Table2[[#This Row],[Item Code]],'PO Management'!O:O,"received")),"")</f>
        <v/>
      </c>
      <c r="L449" s="92" t="str">
        <f>IFERROR(IF(Table2[[#This Row],[Item Code]]="","",Table2[[#This Row],[Beginning On Hand Stock]]-Table2[[#This Row],[Delivered from stock]]+Table2[[#This Row],[Adding to stock]]),"")</f>
        <v/>
      </c>
    </row>
    <row r="450" spans="2:12" ht="30" customHeight="1" x14ac:dyDescent="0.25">
      <c r="B450" s="89"/>
      <c r="C450" s="89"/>
      <c r="D450" s="89"/>
      <c r="E450" s="90"/>
      <c r="F450" s="89"/>
      <c r="G450" s="89"/>
      <c r="H450" s="89"/>
      <c r="I450" s="89"/>
      <c r="J450" s="92" t="str">
        <f>IFERROR(IF(Table2[[#This Row],[Item Code]]="","",SUMIFS('PO Management'!G:G,'PO Management'!E:E,Table2[[#This Row],[Item Code]],'PO Management'!K:K,"receive from stock")),"")</f>
        <v/>
      </c>
      <c r="K450" s="92" t="str">
        <f>IFERROR(IF(Table2[[#This Row],[Item Code]]="","",SUMIFS('PO Management'!G:G,'PO Management'!E:E,Table2[[#This Row],[Item Code]],'PO Management'!O:O,"received")),"")</f>
        <v/>
      </c>
      <c r="L450" s="92" t="str">
        <f>IFERROR(IF(Table2[[#This Row],[Item Code]]="","",Table2[[#This Row],[Beginning On Hand Stock]]-Table2[[#This Row],[Delivered from stock]]+Table2[[#This Row],[Adding to stock]]),"")</f>
        <v/>
      </c>
    </row>
    <row r="451" spans="2:12" ht="30" customHeight="1" x14ac:dyDescent="0.25">
      <c r="B451" s="89"/>
      <c r="C451" s="89"/>
      <c r="D451" s="89"/>
      <c r="E451" s="90"/>
      <c r="F451" s="89"/>
      <c r="G451" s="89"/>
      <c r="H451" s="89"/>
      <c r="I451" s="89"/>
      <c r="J451" s="92" t="str">
        <f>IFERROR(IF(Table2[[#This Row],[Item Code]]="","",SUMIFS('PO Management'!G:G,'PO Management'!E:E,Table2[[#This Row],[Item Code]],'PO Management'!K:K,"receive from stock")),"")</f>
        <v/>
      </c>
      <c r="K451" s="92" t="str">
        <f>IFERROR(IF(Table2[[#This Row],[Item Code]]="","",SUMIFS('PO Management'!G:G,'PO Management'!E:E,Table2[[#This Row],[Item Code]],'PO Management'!O:O,"received")),"")</f>
        <v/>
      </c>
      <c r="L451" s="92" t="str">
        <f>IFERROR(IF(Table2[[#This Row],[Item Code]]="","",Table2[[#This Row],[Beginning On Hand Stock]]-Table2[[#This Row],[Delivered from stock]]+Table2[[#This Row],[Adding to stock]]),"")</f>
        <v/>
      </c>
    </row>
    <row r="452" spans="2:12" ht="30" customHeight="1" x14ac:dyDescent="0.25">
      <c r="B452" s="89"/>
      <c r="C452" s="89"/>
      <c r="D452" s="89"/>
      <c r="E452" s="90"/>
      <c r="F452" s="89"/>
      <c r="G452" s="89"/>
      <c r="H452" s="89"/>
      <c r="I452" s="89"/>
      <c r="J452" s="92" t="str">
        <f>IFERROR(IF(Table2[[#This Row],[Item Code]]="","",SUMIFS('PO Management'!G:G,'PO Management'!E:E,Table2[[#This Row],[Item Code]],'PO Management'!K:K,"receive from stock")),"")</f>
        <v/>
      </c>
      <c r="K452" s="92" t="str">
        <f>IFERROR(IF(Table2[[#This Row],[Item Code]]="","",SUMIFS('PO Management'!G:G,'PO Management'!E:E,Table2[[#This Row],[Item Code]],'PO Management'!O:O,"received")),"")</f>
        <v/>
      </c>
      <c r="L452" s="92" t="str">
        <f>IFERROR(IF(Table2[[#This Row],[Item Code]]="","",Table2[[#This Row],[Beginning On Hand Stock]]-Table2[[#This Row],[Delivered from stock]]+Table2[[#This Row],[Adding to stock]]),"")</f>
        <v/>
      </c>
    </row>
    <row r="453" spans="2:12" ht="30" customHeight="1" x14ac:dyDescent="0.25">
      <c r="B453" s="89"/>
      <c r="C453" s="89"/>
      <c r="D453" s="89"/>
      <c r="E453" s="90"/>
      <c r="F453" s="89"/>
      <c r="G453" s="89"/>
      <c r="H453" s="89"/>
      <c r="I453" s="89"/>
      <c r="J453" s="92" t="str">
        <f>IFERROR(IF(Table2[[#This Row],[Item Code]]="","",SUMIFS('PO Management'!G:G,'PO Management'!E:E,Table2[[#This Row],[Item Code]],'PO Management'!K:K,"receive from stock")),"")</f>
        <v/>
      </c>
      <c r="K453" s="92" t="str">
        <f>IFERROR(IF(Table2[[#This Row],[Item Code]]="","",SUMIFS('PO Management'!G:G,'PO Management'!E:E,Table2[[#This Row],[Item Code]],'PO Management'!O:O,"received")),"")</f>
        <v/>
      </c>
      <c r="L453" s="92" t="str">
        <f>IFERROR(IF(Table2[[#This Row],[Item Code]]="","",Table2[[#This Row],[Beginning On Hand Stock]]-Table2[[#This Row],[Delivered from stock]]+Table2[[#This Row],[Adding to stock]]),"")</f>
        <v/>
      </c>
    </row>
    <row r="454" spans="2:12" ht="30" customHeight="1" x14ac:dyDescent="0.25">
      <c r="B454" s="89"/>
      <c r="C454" s="89"/>
      <c r="D454" s="89"/>
      <c r="E454" s="90"/>
      <c r="F454" s="89"/>
      <c r="G454" s="89"/>
      <c r="H454" s="89"/>
      <c r="I454" s="89"/>
      <c r="J454" s="92" t="str">
        <f>IFERROR(IF(Table2[[#This Row],[Item Code]]="","",SUMIFS('PO Management'!G:G,'PO Management'!E:E,Table2[[#This Row],[Item Code]],'PO Management'!K:K,"receive from stock")),"")</f>
        <v/>
      </c>
      <c r="K454" s="92" t="str">
        <f>IFERROR(IF(Table2[[#This Row],[Item Code]]="","",SUMIFS('PO Management'!G:G,'PO Management'!E:E,Table2[[#This Row],[Item Code]],'PO Management'!O:O,"received")),"")</f>
        <v/>
      </c>
      <c r="L454" s="92" t="str">
        <f>IFERROR(IF(Table2[[#This Row],[Item Code]]="","",Table2[[#This Row],[Beginning On Hand Stock]]-Table2[[#This Row],[Delivered from stock]]+Table2[[#This Row],[Adding to stock]]),"")</f>
        <v/>
      </c>
    </row>
    <row r="455" spans="2:12" ht="30" customHeight="1" x14ac:dyDescent="0.25">
      <c r="B455" s="89"/>
      <c r="C455" s="89"/>
      <c r="D455" s="89"/>
      <c r="E455" s="90"/>
      <c r="F455" s="89"/>
      <c r="G455" s="89"/>
      <c r="H455" s="89"/>
      <c r="I455" s="89"/>
      <c r="J455" s="92" t="str">
        <f>IFERROR(IF(Table2[[#This Row],[Item Code]]="","",SUMIFS('PO Management'!G:G,'PO Management'!E:E,Table2[[#This Row],[Item Code]],'PO Management'!K:K,"receive from stock")),"")</f>
        <v/>
      </c>
      <c r="K455" s="92" t="str">
        <f>IFERROR(IF(Table2[[#This Row],[Item Code]]="","",SUMIFS('PO Management'!G:G,'PO Management'!E:E,Table2[[#This Row],[Item Code]],'PO Management'!O:O,"received")),"")</f>
        <v/>
      </c>
      <c r="L455" s="92" t="str">
        <f>IFERROR(IF(Table2[[#This Row],[Item Code]]="","",Table2[[#This Row],[Beginning On Hand Stock]]-Table2[[#This Row],[Delivered from stock]]+Table2[[#This Row],[Adding to stock]]),"")</f>
        <v/>
      </c>
    </row>
    <row r="456" spans="2:12" ht="30" customHeight="1" x14ac:dyDescent="0.25">
      <c r="B456" s="89"/>
      <c r="C456" s="89"/>
      <c r="D456" s="89"/>
      <c r="E456" s="90"/>
      <c r="F456" s="89"/>
      <c r="G456" s="89"/>
      <c r="H456" s="89"/>
      <c r="I456" s="89"/>
      <c r="J456" s="92" t="str">
        <f>IFERROR(IF(Table2[[#This Row],[Item Code]]="","",SUMIFS('PO Management'!G:G,'PO Management'!E:E,Table2[[#This Row],[Item Code]],'PO Management'!K:K,"receive from stock")),"")</f>
        <v/>
      </c>
      <c r="K456" s="92" t="str">
        <f>IFERROR(IF(Table2[[#This Row],[Item Code]]="","",SUMIFS('PO Management'!G:G,'PO Management'!E:E,Table2[[#This Row],[Item Code]],'PO Management'!O:O,"received")),"")</f>
        <v/>
      </c>
      <c r="L456" s="92" t="str">
        <f>IFERROR(IF(Table2[[#This Row],[Item Code]]="","",Table2[[#This Row],[Beginning On Hand Stock]]-Table2[[#This Row],[Delivered from stock]]+Table2[[#This Row],[Adding to stock]]),"")</f>
        <v/>
      </c>
    </row>
    <row r="457" spans="2:12" ht="30" customHeight="1" x14ac:dyDescent="0.25">
      <c r="B457" s="89"/>
      <c r="C457" s="89"/>
      <c r="D457" s="89"/>
      <c r="E457" s="90"/>
      <c r="F457" s="89"/>
      <c r="G457" s="89"/>
      <c r="H457" s="89"/>
      <c r="I457" s="89"/>
      <c r="J457" s="92" t="str">
        <f>IFERROR(IF(Table2[[#This Row],[Item Code]]="","",SUMIFS('PO Management'!G:G,'PO Management'!E:E,Table2[[#This Row],[Item Code]],'PO Management'!K:K,"receive from stock")),"")</f>
        <v/>
      </c>
      <c r="K457" s="92" t="str">
        <f>IFERROR(IF(Table2[[#This Row],[Item Code]]="","",SUMIFS('PO Management'!G:G,'PO Management'!E:E,Table2[[#This Row],[Item Code]],'PO Management'!O:O,"received")),"")</f>
        <v/>
      </c>
      <c r="L457" s="92" t="str">
        <f>IFERROR(IF(Table2[[#This Row],[Item Code]]="","",Table2[[#This Row],[Beginning On Hand Stock]]-Table2[[#This Row],[Delivered from stock]]+Table2[[#This Row],[Adding to stock]]),"")</f>
        <v/>
      </c>
    </row>
    <row r="458" spans="2:12" ht="30" customHeight="1" x14ac:dyDescent="0.25">
      <c r="B458" s="89"/>
      <c r="C458" s="89"/>
      <c r="D458" s="89"/>
      <c r="E458" s="90"/>
      <c r="F458" s="89"/>
      <c r="G458" s="89"/>
      <c r="H458" s="89"/>
      <c r="I458" s="89"/>
      <c r="J458" s="92" t="str">
        <f>IFERROR(IF(Table2[[#This Row],[Item Code]]="","",SUMIFS('PO Management'!G:G,'PO Management'!E:E,Table2[[#This Row],[Item Code]],'PO Management'!K:K,"receive from stock")),"")</f>
        <v/>
      </c>
      <c r="K458" s="92" t="str">
        <f>IFERROR(IF(Table2[[#This Row],[Item Code]]="","",SUMIFS('PO Management'!G:G,'PO Management'!E:E,Table2[[#This Row],[Item Code]],'PO Management'!O:O,"received")),"")</f>
        <v/>
      </c>
      <c r="L458" s="92" t="str">
        <f>IFERROR(IF(Table2[[#This Row],[Item Code]]="","",Table2[[#This Row],[Beginning On Hand Stock]]-Table2[[#This Row],[Delivered from stock]]+Table2[[#This Row],[Adding to stock]]),"")</f>
        <v/>
      </c>
    </row>
    <row r="459" spans="2:12" ht="30" customHeight="1" x14ac:dyDescent="0.25">
      <c r="B459" s="89"/>
      <c r="C459" s="89"/>
      <c r="D459" s="89"/>
      <c r="E459" s="90"/>
      <c r="F459" s="89"/>
      <c r="G459" s="89"/>
      <c r="H459" s="89"/>
      <c r="I459" s="89"/>
      <c r="J459" s="92" t="str">
        <f>IFERROR(IF(Table2[[#This Row],[Item Code]]="","",SUMIFS('PO Management'!G:G,'PO Management'!E:E,Table2[[#This Row],[Item Code]],'PO Management'!K:K,"receive from stock")),"")</f>
        <v/>
      </c>
      <c r="K459" s="92" t="str">
        <f>IFERROR(IF(Table2[[#This Row],[Item Code]]="","",SUMIFS('PO Management'!G:G,'PO Management'!E:E,Table2[[#This Row],[Item Code]],'PO Management'!O:O,"received")),"")</f>
        <v/>
      </c>
      <c r="L459" s="92" t="str">
        <f>IFERROR(IF(Table2[[#This Row],[Item Code]]="","",Table2[[#This Row],[Beginning On Hand Stock]]-Table2[[#This Row],[Delivered from stock]]+Table2[[#This Row],[Adding to stock]]),"")</f>
        <v/>
      </c>
    </row>
    <row r="460" spans="2:12" ht="30" customHeight="1" x14ac:dyDescent="0.25">
      <c r="B460" s="89"/>
      <c r="C460" s="89"/>
      <c r="D460" s="89"/>
      <c r="E460" s="90"/>
      <c r="F460" s="89"/>
      <c r="G460" s="89"/>
      <c r="H460" s="89"/>
      <c r="I460" s="89"/>
      <c r="J460" s="92" t="str">
        <f>IFERROR(IF(Table2[[#This Row],[Item Code]]="","",SUMIFS('PO Management'!G:G,'PO Management'!E:E,Table2[[#This Row],[Item Code]],'PO Management'!K:K,"receive from stock")),"")</f>
        <v/>
      </c>
      <c r="K460" s="92" t="str">
        <f>IFERROR(IF(Table2[[#This Row],[Item Code]]="","",SUMIFS('PO Management'!G:G,'PO Management'!E:E,Table2[[#This Row],[Item Code]],'PO Management'!O:O,"received")),"")</f>
        <v/>
      </c>
      <c r="L460" s="92" t="str">
        <f>IFERROR(IF(Table2[[#This Row],[Item Code]]="","",Table2[[#This Row],[Beginning On Hand Stock]]-Table2[[#This Row],[Delivered from stock]]+Table2[[#This Row],[Adding to stock]]),"")</f>
        <v/>
      </c>
    </row>
    <row r="461" spans="2:12" ht="30" customHeight="1" x14ac:dyDescent="0.25">
      <c r="B461" s="89"/>
      <c r="C461" s="89"/>
      <c r="D461" s="89"/>
      <c r="E461" s="90"/>
      <c r="F461" s="89"/>
      <c r="G461" s="89"/>
      <c r="H461" s="89"/>
      <c r="I461" s="89"/>
      <c r="J461" s="92" t="str">
        <f>IFERROR(IF(Table2[[#This Row],[Item Code]]="","",SUMIFS('PO Management'!G:G,'PO Management'!E:E,Table2[[#This Row],[Item Code]],'PO Management'!K:K,"receive from stock")),"")</f>
        <v/>
      </c>
      <c r="K461" s="92" t="str">
        <f>IFERROR(IF(Table2[[#This Row],[Item Code]]="","",SUMIFS('PO Management'!G:G,'PO Management'!E:E,Table2[[#This Row],[Item Code]],'PO Management'!O:O,"received")),"")</f>
        <v/>
      </c>
      <c r="L461" s="92" t="str">
        <f>IFERROR(IF(Table2[[#This Row],[Item Code]]="","",Table2[[#This Row],[Beginning On Hand Stock]]-Table2[[#This Row],[Delivered from stock]]+Table2[[#This Row],[Adding to stock]]),"")</f>
        <v/>
      </c>
    </row>
    <row r="462" spans="2:12" ht="30" customHeight="1" x14ac:dyDescent="0.25">
      <c r="B462" s="89"/>
      <c r="C462" s="89"/>
      <c r="D462" s="89"/>
      <c r="E462" s="90"/>
      <c r="F462" s="89"/>
      <c r="G462" s="89"/>
      <c r="H462" s="89"/>
      <c r="I462" s="89"/>
      <c r="J462" s="92" t="str">
        <f>IFERROR(IF(Table2[[#This Row],[Item Code]]="","",SUMIFS('PO Management'!G:G,'PO Management'!E:E,Table2[[#This Row],[Item Code]],'PO Management'!K:K,"receive from stock")),"")</f>
        <v/>
      </c>
      <c r="K462" s="92" t="str">
        <f>IFERROR(IF(Table2[[#This Row],[Item Code]]="","",SUMIFS('PO Management'!G:G,'PO Management'!E:E,Table2[[#This Row],[Item Code]],'PO Management'!O:O,"received")),"")</f>
        <v/>
      </c>
      <c r="L462" s="92" t="str">
        <f>IFERROR(IF(Table2[[#This Row],[Item Code]]="","",Table2[[#This Row],[Beginning On Hand Stock]]-Table2[[#This Row],[Delivered from stock]]+Table2[[#This Row],[Adding to stock]]),"")</f>
        <v/>
      </c>
    </row>
    <row r="463" spans="2:12" ht="30" customHeight="1" x14ac:dyDescent="0.25">
      <c r="B463" s="89"/>
      <c r="C463" s="89"/>
      <c r="D463" s="89"/>
      <c r="E463" s="90"/>
      <c r="F463" s="89"/>
      <c r="G463" s="89"/>
      <c r="H463" s="89"/>
      <c r="I463" s="89"/>
      <c r="J463" s="92" t="str">
        <f>IFERROR(IF(Table2[[#This Row],[Item Code]]="","",SUMIFS('PO Management'!G:G,'PO Management'!E:E,Table2[[#This Row],[Item Code]],'PO Management'!K:K,"receive from stock")),"")</f>
        <v/>
      </c>
      <c r="K463" s="92" t="str">
        <f>IFERROR(IF(Table2[[#This Row],[Item Code]]="","",SUMIFS('PO Management'!G:G,'PO Management'!E:E,Table2[[#This Row],[Item Code]],'PO Management'!O:O,"received")),"")</f>
        <v/>
      </c>
      <c r="L463" s="92" t="str">
        <f>IFERROR(IF(Table2[[#This Row],[Item Code]]="","",Table2[[#This Row],[Beginning On Hand Stock]]-Table2[[#This Row],[Delivered from stock]]+Table2[[#This Row],[Adding to stock]]),"")</f>
        <v/>
      </c>
    </row>
    <row r="464" spans="2:12" ht="30" customHeight="1" x14ac:dyDescent="0.25">
      <c r="B464" s="89"/>
      <c r="C464" s="89"/>
      <c r="D464" s="89"/>
      <c r="E464" s="90"/>
      <c r="F464" s="89"/>
      <c r="G464" s="89"/>
      <c r="H464" s="89"/>
      <c r="I464" s="89"/>
      <c r="J464" s="92" t="str">
        <f>IFERROR(IF(Table2[[#This Row],[Item Code]]="","",SUMIFS('PO Management'!G:G,'PO Management'!E:E,Table2[[#This Row],[Item Code]],'PO Management'!K:K,"receive from stock")),"")</f>
        <v/>
      </c>
      <c r="K464" s="92" t="str">
        <f>IFERROR(IF(Table2[[#This Row],[Item Code]]="","",SUMIFS('PO Management'!G:G,'PO Management'!E:E,Table2[[#This Row],[Item Code]],'PO Management'!O:O,"received")),"")</f>
        <v/>
      </c>
      <c r="L464" s="92" t="str">
        <f>IFERROR(IF(Table2[[#This Row],[Item Code]]="","",Table2[[#This Row],[Beginning On Hand Stock]]-Table2[[#This Row],[Delivered from stock]]+Table2[[#This Row],[Adding to stock]]),"")</f>
        <v/>
      </c>
    </row>
    <row r="465" spans="2:12" ht="30" customHeight="1" x14ac:dyDescent="0.25">
      <c r="B465" s="89"/>
      <c r="C465" s="89"/>
      <c r="D465" s="89"/>
      <c r="E465" s="90"/>
      <c r="F465" s="89"/>
      <c r="G465" s="89"/>
      <c r="H465" s="89"/>
      <c r="I465" s="89"/>
      <c r="J465" s="92" t="str">
        <f>IFERROR(IF(Table2[[#This Row],[Item Code]]="","",SUMIFS('PO Management'!G:G,'PO Management'!E:E,Table2[[#This Row],[Item Code]],'PO Management'!K:K,"receive from stock")),"")</f>
        <v/>
      </c>
      <c r="K465" s="92" t="str">
        <f>IFERROR(IF(Table2[[#This Row],[Item Code]]="","",SUMIFS('PO Management'!G:G,'PO Management'!E:E,Table2[[#This Row],[Item Code]],'PO Management'!O:O,"received")),"")</f>
        <v/>
      </c>
      <c r="L465" s="92" t="str">
        <f>IFERROR(IF(Table2[[#This Row],[Item Code]]="","",Table2[[#This Row],[Beginning On Hand Stock]]-Table2[[#This Row],[Delivered from stock]]+Table2[[#This Row],[Adding to stock]]),"")</f>
        <v/>
      </c>
    </row>
    <row r="466" spans="2:12" ht="30" customHeight="1" x14ac:dyDescent="0.25">
      <c r="B466" s="89"/>
      <c r="C466" s="89"/>
      <c r="D466" s="89"/>
      <c r="E466" s="90"/>
      <c r="F466" s="89"/>
      <c r="G466" s="89"/>
      <c r="H466" s="89"/>
      <c r="I466" s="89"/>
      <c r="J466" s="92" t="str">
        <f>IFERROR(IF(Table2[[#This Row],[Item Code]]="","",SUMIFS('PO Management'!G:G,'PO Management'!E:E,Table2[[#This Row],[Item Code]],'PO Management'!K:K,"receive from stock")),"")</f>
        <v/>
      </c>
      <c r="K466" s="92" t="str">
        <f>IFERROR(IF(Table2[[#This Row],[Item Code]]="","",SUMIFS('PO Management'!G:G,'PO Management'!E:E,Table2[[#This Row],[Item Code]],'PO Management'!O:O,"received")),"")</f>
        <v/>
      </c>
      <c r="L466" s="92" t="str">
        <f>IFERROR(IF(Table2[[#This Row],[Item Code]]="","",Table2[[#This Row],[Beginning On Hand Stock]]-Table2[[#This Row],[Delivered from stock]]+Table2[[#This Row],[Adding to stock]]),"")</f>
        <v/>
      </c>
    </row>
    <row r="467" spans="2:12" ht="30" customHeight="1" x14ac:dyDescent="0.25">
      <c r="B467" s="89"/>
      <c r="C467" s="89"/>
      <c r="D467" s="89"/>
      <c r="E467" s="90"/>
      <c r="F467" s="89"/>
      <c r="G467" s="89"/>
      <c r="H467" s="89"/>
      <c r="I467" s="89"/>
      <c r="J467" s="92" t="str">
        <f>IFERROR(IF(Table2[[#This Row],[Item Code]]="","",SUMIFS('PO Management'!G:G,'PO Management'!E:E,Table2[[#This Row],[Item Code]],'PO Management'!K:K,"receive from stock")),"")</f>
        <v/>
      </c>
      <c r="K467" s="92" t="str">
        <f>IFERROR(IF(Table2[[#This Row],[Item Code]]="","",SUMIFS('PO Management'!G:G,'PO Management'!E:E,Table2[[#This Row],[Item Code]],'PO Management'!O:O,"received")),"")</f>
        <v/>
      </c>
      <c r="L467" s="92" t="str">
        <f>IFERROR(IF(Table2[[#This Row],[Item Code]]="","",Table2[[#This Row],[Beginning On Hand Stock]]-Table2[[#This Row],[Delivered from stock]]+Table2[[#This Row],[Adding to stock]]),"")</f>
        <v/>
      </c>
    </row>
    <row r="468" spans="2:12" ht="30" customHeight="1" x14ac:dyDescent="0.25">
      <c r="B468" s="89"/>
      <c r="C468" s="89"/>
      <c r="D468" s="89"/>
      <c r="E468" s="90"/>
      <c r="F468" s="89"/>
      <c r="G468" s="89"/>
      <c r="H468" s="89"/>
      <c r="I468" s="89"/>
      <c r="J468" s="92" t="str">
        <f>IFERROR(IF(Table2[[#This Row],[Item Code]]="","",SUMIFS('PO Management'!G:G,'PO Management'!E:E,Table2[[#This Row],[Item Code]],'PO Management'!K:K,"receive from stock")),"")</f>
        <v/>
      </c>
      <c r="K468" s="92" t="str">
        <f>IFERROR(IF(Table2[[#This Row],[Item Code]]="","",SUMIFS('PO Management'!G:G,'PO Management'!E:E,Table2[[#This Row],[Item Code]],'PO Management'!O:O,"received")),"")</f>
        <v/>
      </c>
      <c r="L468" s="92" t="str">
        <f>IFERROR(IF(Table2[[#This Row],[Item Code]]="","",Table2[[#This Row],[Beginning On Hand Stock]]-Table2[[#This Row],[Delivered from stock]]+Table2[[#This Row],[Adding to stock]]),"")</f>
        <v/>
      </c>
    </row>
    <row r="469" spans="2:12" ht="30" customHeight="1" x14ac:dyDescent="0.25">
      <c r="B469" s="89"/>
      <c r="C469" s="89"/>
      <c r="D469" s="89"/>
      <c r="E469" s="90"/>
      <c r="F469" s="89"/>
      <c r="G469" s="89"/>
      <c r="H469" s="89"/>
      <c r="I469" s="89"/>
      <c r="J469" s="92" t="str">
        <f>IFERROR(IF(Table2[[#This Row],[Item Code]]="","",SUMIFS('PO Management'!G:G,'PO Management'!E:E,Table2[[#This Row],[Item Code]],'PO Management'!K:K,"receive from stock")),"")</f>
        <v/>
      </c>
      <c r="K469" s="92" t="str">
        <f>IFERROR(IF(Table2[[#This Row],[Item Code]]="","",SUMIFS('PO Management'!G:G,'PO Management'!E:E,Table2[[#This Row],[Item Code]],'PO Management'!O:O,"received")),"")</f>
        <v/>
      </c>
      <c r="L469" s="92" t="str">
        <f>IFERROR(IF(Table2[[#This Row],[Item Code]]="","",Table2[[#This Row],[Beginning On Hand Stock]]-Table2[[#This Row],[Delivered from stock]]+Table2[[#This Row],[Adding to stock]]),"")</f>
        <v/>
      </c>
    </row>
    <row r="470" spans="2:12" ht="30" customHeight="1" x14ac:dyDescent="0.25">
      <c r="B470" s="89"/>
      <c r="C470" s="89"/>
      <c r="D470" s="89"/>
      <c r="E470" s="90"/>
      <c r="F470" s="89"/>
      <c r="G470" s="89"/>
      <c r="H470" s="89"/>
      <c r="I470" s="89"/>
      <c r="J470" s="92" t="str">
        <f>IFERROR(IF(Table2[[#This Row],[Item Code]]="","",SUMIFS('PO Management'!G:G,'PO Management'!E:E,Table2[[#This Row],[Item Code]],'PO Management'!K:K,"receive from stock")),"")</f>
        <v/>
      </c>
      <c r="K470" s="92" t="str">
        <f>IFERROR(IF(Table2[[#This Row],[Item Code]]="","",SUMIFS('PO Management'!G:G,'PO Management'!E:E,Table2[[#This Row],[Item Code]],'PO Management'!O:O,"received")),"")</f>
        <v/>
      </c>
      <c r="L470" s="92" t="str">
        <f>IFERROR(IF(Table2[[#This Row],[Item Code]]="","",Table2[[#This Row],[Beginning On Hand Stock]]-Table2[[#This Row],[Delivered from stock]]+Table2[[#This Row],[Adding to stock]]),"")</f>
        <v/>
      </c>
    </row>
    <row r="471" spans="2:12" ht="30" customHeight="1" x14ac:dyDescent="0.25">
      <c r="B471" s="89"/>
      <c r="C471" s="89"/>
      <c r="D471" s="89"/>
      <c r="E471" s="90"/>
      <c r="F471" s="89"/>
      <c r="G471" s="89"/>
      <c r="H471" s="89"/>
      <c r="I471" s="89"/>
      <c r="J471" s="92" t="str">
        <f>IFERROR(IF(Table2[[#This Row],[Item Code]]="","",SUMIFS('PO Management'!G:G,'PO Management'!E:E,Table2[[#This Row],[Item Code]],'PO Management'!K:K,"receive from stock")),"")</f>
        <v/>
      </c>
      <c r="K471" s="92" t="str">
        <f>IFERROR(IF(Table2[[#This Row],[Item Code]]="","",SUMIFS('PO Management'!G:G,'PO Management'!E:E,Table2[[#This Row],[Item Code]],'PO Management'!O:O,"received")),"")</f>
        <v/>
      </c>
      <c r="L471" s="92" t="str">
        <f>IFERROR(IF(Table2[[#This Row],[Item Code]]="","",Table2[[#This Row],[Beginning On Hand Stock]]-Table2[[#This Row],[Delivered from stock]]+Table2[[#This Row],[Adding to stock]]),"")</f>
        <v/>
      </c>
    </row>
    <row r="472" spans="2:12" ht="30" customHeight="1" x14ac:dyDescent="0.25">
      <c r="B472" s="89"/>
      <c r="C472" s="89"/>
      <c r="D472" s="89"/>
      <c r="E472" s="90"/>
      <c r="F472" s="89"/>
      <c r="G472" s="89"/>
      <c r="H472" s="89"/>
      <c r="I472" s="89"/>
      <c r="J472" s="92" t="str">
        <f>IFERROR(IF(Table2[[#This Row],[Item Code]]="","",SUMIFS('PO Management'!G:G,'PO Management'!E:E,Table2[[#This Row],[Item Code]],'PO Management'!K:K,"receive from stock")),"")</f>
        <v/>
      </c>
      <c r="K472" s="92" t="str">
        <f>IFERROR(IF(Table2[[#This Row],[Item Code]]="","",SUMIFS('PO Management'!G:G,'PO Management'!E:E,Table2[[#This Row],[Item Code]],'PO Management'!O:O,"received")),"")</f>
        <v/>
      </c>
      <c r="L472" s="92" t="str">
        <f>IFERROR(IF(Table2[[#This Row],[Item Code]]="","",Table2[[#This Row],[Beginning On Hand Stock]]-Table2[[#This Row],[Delivered from stock]]+Table2[[#This Row],[Adding to stock]]),"")</f>
        <v/>
      </c>
    </row>
    <row r="473" spans="2:12" ht="30" customHeight="1" x14ac:dyDescent="0.25">
      <c r="B473" s="89"/>
      <c r="C473" s="89"/>
      <c r="D473" s="89"/>
      <c r="E473" s="90"/>
      <c r="F473" s="89"/>
      <c r="G473" s="89"/>
      <c r="H473" s="89"/>
      <c r="I473" s="89"/>
      <c r="J473" s="92" t="str">
        <f>IFERROR(IF(Table2[[#This Row],[Item Code]]="","",SUMIFS('PO Management'!G:G,'PO Management'!E:E,Table2[[#This Row],[Item Code]],'PO Management'!K:K,"receive from stock")),"")</f>
        <v/>
      </c>
      <c r="K473" s="92" t="str">
        <f>IFERROR(IF(Table2[[#This Row],[Item Code]]="","",SUMIFS('PO Management'!G:G,'PO Management'!E:E,Table2[[#This Row],[Item Code]],'PO Management'!O:O,"received")),"")</f>
        <v/>
      </c>
      <c r="L473" s="92" t="str">
        <f>IFERROR(IF(Table2[[#This Row],[Item Code]]="","",Table2[[#This Row],[Beginning On Hand Stock]]-Table2[[#This Row],[Delivered from stock]]+Table2[[#This Row],[Adding to stock]]),"")</f>
        <v/>
      </c>
    </row>
    <row r="474" spans="2:12" ht="30" customHeight="1" x14ac:dyDescent="0.25">
      <c r="B474" s="89"/>
      <c r="C474" s="89"/>
      <c r="D474" s="89"/>
      <c r="E474" s="90"/>
      <c r="F474" s="89"/>
      <c r="G474" s="89"/>
      <c r="H474" s="89"/>
      <c r="I474" s="89"/>
      <c r="J474" s="92" t="str">
        <f>IFERROR(IF(Table2[[#This Row],[Item Code]]="","",SUMIFS('PO Management'!G:G,'PO Management'!E:E,Table2[[#This Row],[Item Code]],'PO Management'!K:K,"receive from stock")),"")</f>
        <v/>
      </c>
      <c r="K474" s="92" t="str">
        <f>IFERROR(IF(Table2[[#This Row],[Item Code]]="","",SUMIFS('PO Management'!G:G,'PO Management'!E:E,Table2[[#This Row],[Item Code]],'PO Management'!O:O,"received")),"")</f>
        <v/>
      </c>
      <c r="L474" s="92" t="str">
        <f>IFERROR(IF(Table2[[#This Row],[Item Code]]="","",Table2[[#This Row],[Beginning On Hand Stock]]-Table2[[#This Row],[Delivered from stock]]+Table2[[#This Row],[Adding to stock]]),"")</f>
        <v/>
      </c>
    </row>
    <row r="475" spans="2:12" ht="30" customHeight="1" x14ac:dyDescent="0.25">
      <c r="B475" s="89"/>
      <c r="C475" s="89"/>
      <c r="D475" s="89"/>
      <c r="E475" s="90"/>
      <c r="F475" s="89"/>
      <c r="G475" s="89"/>
      <c r="H475" s="89"/>
      <c r="I475" s="89"/>
      <c r="J475" s="92" t="str">
        <f>IFERROR(IF(Table2[[#This Row],[Item Code]]="","",SUMIFS('PO Management'!G:G,'PO Management'!E:E,Table2[[#This Row],[Item Code]],'PO Management'!K:K,"receive from stock")),"")</f>
        <v/>
      </c>
      <c r="K475" s="92" t="str">
        <f>IFERROR(IF(Table2[[#This Row],[Item Code]]="","",SUMIFS('PO Management'!G:G,'PO Management'!E:E,Table2[[#This Row],[Item Code]],'PO Management'!O:O,"received")),"")</f>
        <v/>
      </c>
      <c r="L475" s="92" t="str">
        <f>IFERROR(IF(Table2[[#This Row],[Item Code]]="","",Table2[[#This Row],[Beginning On Hand Stock]]-Table2[[#This Row],[Delivered from stock]]+Table2[[#This Row],[Adding to stock]]),"")</f>
        <v/>
      </c>
    </row>
    <row r="476" spans="2:12" ht="30" customHeight="1" x14ac:dyDescent="0.25">
      <c r="B476" s="89"/>
      <c r="C476" s="89"/>
      <c r="D476" s="89"/>
      <c r="E476" s="90"/>
      <c r="F476" s="89"/>
      <c r="G476" s="89"/>
      <c r="H476" s="89"/>
      <c r="I476" s="89"/>
      <c r="J476" s="92" t="str">
        <f>IFERROR(IF(Table2[[#This Row],[Item Code]]="","",SUMIFS('PO Management'!G:G,'PO Management'!E:E,Table2[[#This Row],[Item Code]],'PO Management'!K:K,"receive from stock")),"")</f>
        <v/>
      </c>
      <c r="K476" s="92" t="str">
        <f>IFERROR(IF(Table2[[#This Row],[Item Code]]="","",SUMIFS('PO Management'!G:G,'PO Management'!E:E,Table2[[#This Row],[Item Code]],'PO Management'!O:O,"received")),"")</f>
        <v/>
      </c>
      <c r="L476" s="92" t="str">
        <f>IFERROR(IF(Table2[[#This Row],[Item Code]]="","",Table2[[#This Row],[Beginning On Hand Stock]]-Table2[[#This Row],[Delivered from stock]]+Table2[[#This Row],[Adding to stock]]),"")</f>
        <v/>
      </c>
    </row>
    <row r="477" spans="2:12" ht="30" customHeight="1" x14ac:dyDescent="0.25">
      <c r="B477" s="89"/>
      <c r="C477" s="89"/>
      <c r="D477" s="89"/>
      <c r="E477" s="90"/>
      <c r="F477" s="89"/>
      <c r="G477" s="89"/>
      <c r="H477" s="89"/>
      <c r="I477" s="89"/>
      <c r="J477" s="92" t="str">
        <f>IFERROR(IF(Table2[[#This Row],[Item Code]]="","",SUMIFS('PO Management'!G:G,'PO Management'!E:E,Table2[[#This Row],[Item Code]],'PO Management'!K:K,"receive from stock")),"")</f>
        <v/>
      </c>
      <c r="K477" s="92" t="str">
        <f>IFERROR(IF(Table2[[#This Row],[Item Code]]="","",SUMIFS('PO Management'!G:G,'PO Management'!E:E,Table2[[#This Row],[Item Code]],'PO Management'!O:O,"received")),"")</f>
        <v/>
      </c>
      <c r="L477" s="92" t="str">
        <f>IFERROR(IF(Table2[[#This Row],[Item Code]]="","",Table2[[#This Row],[Beginning On Hand Stock]]-Table2[[#This Row],[Delivered from stock]]+Table2[[#This Row],[Adding to stock]]),"")</f>
        <v/>
      </c>
    </row>
    <row r="478" spans="2:12" ht="30" customHeight="1" x14ac:dyDescent="0.25">
      <c r="B478" s="89"/>
      <c r="C478" s="89"/>
      <c r="D478" s="89"/>
      <c r="E478" s="90"/>
      <c r="F478" s="89"/>
      <c r="G478" s="89"/>
      <c r="H478" s="89"/>
      <c r="I478" s="89"/>
      <c r="J478" s="92" t="str">
        <f>IFERROR(IF(Table2[[#This Row],[Item Code]]="","",SUMIFS('PO Management'!G:G,'PO Management'!E:E,Table2[[#This Row],[Item Code]],'PO Management'!K:K,"receive from stock")),"")</f>
        <v/>
      </c>
      <c r="K478" s="92" t="str">
        <f>IFERROR(IF(Table2[[#This Row],[Item Code]]="","",SUMIFS('PO Management'!G:G,'PO Management'!E:E,Table2[[#This Row],[Item Code]],'PO Management'!O:O,"received")),"")</f>
        <v/>
      </c>
      <c r="L478" s="92" t="str">
        <f>IFERROR(IF(Table2[[#This Row],[Item Code]]="","",Table2[[#This Row],[Beginning On Hand Stock]]-Table2[[#This Row],[Delivered from stock]]+Table2[[#This Row],[Adding to stock]]),"")</f>
        <v/>
      </c>
    </row>
    <row r="479" spans="2:12" ht="30" customHeight="1" x14ac:dyDescent="0.25">
      <c r="B479" s="89"/>
      <c r="C479" s="89"/>
      <c r="D479" s="89"/>
      <c r="E479" s="90"/>
      <c r="F479" s="89"/>
      <c r="G479" s="89"/>
      <c r="H479" s="89"/>
      <c r="I479" s="89"/>
      <c r="J479" s="92" t="str">
        <f>IFERROR(IF(Table2[[#This Row],[Item Code]]="","",SUMIFS('PO Management'!G:G,'PO Management'!E:E,Table2[[#This Row],[Item Code]],'PO Management'!K:K,"receive from stock")),"")</f>
        <v/>
      </c>
      <c r="K479" s="92" t="str">
        <f>IFERROR(IF(Table2[[#This Row],[Item Code]]="","",SUMIFS('PO Management'!G:G,'PO Management'!E:E,Table2[[#This Row],[Item Code]],'PO Management'!O:O,"received")),"")</f>
        <v/>
      </c>
      <c r="L479" s="92" t="str">
        <f>IFERROR(IF(Table2[[#This Row],[Item Code]]="","",Table2[[#This Row],[Beginning On Hand Stock]]-Table2[[#This Row],[Delivered from stock]]+Table2[[#This Row],[Adding to stock]]),"")</f>
        <v/>
      </c>
    </row>
    <row r="480" spans="2:12" ht="30" customHeight="1" x14ac:dyDescent="0.25">
      <c r="B480" s="89"/>
      <c r="C480" s="89"/>
      <c r="D480" s="89"/>
      <c r="E480" s="90"/>
      <c r="F480" s="89"/>
      <c r="G480" s="89"/>
      <c r="H480" s="89"/>
      <c r="I480" s="89"/>
      <c r="J480" s="92" t="str">
        <f>IFERROR(IF(Table2[[#This Row],[Item Code]]="","",SUMIFS('PO Management'!G:G,'PO Management'!E:E,Table2[[#This Row],[Item Code]],'PO Management'!K:K,"receive from stock")),"")</f>
        <v/>
      </c>
      <c r="K480" s="92" t="str">
        <f>IFERROR(IF(Table2[[#This Row],[Item Code]]="","",SUMIFS('PO Management'!G:G,'PO Management'!E:E,Table2[[#This Row],[Item Code]],'PO Management'!O:O,"received")),"")</f>
        <v/>
      </c>
      <c r="L480" s="92" t="str">
        <f>IFERROR(IF(Table2[[#This Row],[Item Code]]="","",Table2[[#This Row],[Beginning On Hand Stock]]-Table2[[#This Row],[Delivered from stock]]+Table2[[#This Row],[Adding to stock]]),"")</f>
        <v/>
      </c>
    </row>
    <row r="481" spans="2:12" ht="30" customHeight="1" x14ac:dyDescent="0.25">
      <c r="B481" s="89"/>
      <c r="C481" s="89"/>
      <c r="D481" s="89"/>
      <c r="E481" s="90"/>
      <c r="F481" s="89"/>
      <c r="G481" s="89"/>
      <c r="H481" s="89"/>
      <c r="I481" s="89"/>
      <c r="J481" s="92" t="str">
        <f>IFERROR(IF(Table2[[#This Row],[Item Code]]="","",SUMIFS('PO Management'!G:G,'PO Management'!E:E,Table2[[#This Row],[Item Code]],'PO Management'!K:K,"receive from stock")),"")</f>
        <v/>
      </c>
      <c r="K481" s="92" t="str">
        <f>IFERROR(IF(Table2[[#This Row],[Item Code]]="","",SUMIFS('PO Management'!G:G,'PO Management'!E:E,Table2[[#This Row],[Item Code]],'PO Management'!O:O,"received")),"")</f>
        <v/>
      </c>
      <c r="L481" s="92" t="str">
        <f>IFERROR(IF(Table2[[#This Row],[Item Code]]="","",Table2[[#This Row],[Beginning On Hand Stock]]-Table2[[#This Row],[Delivered from stock]]+Table2[[#This Row],[Adding to stock]]),"")</f>
        <v/>
      </c>
    </row>
    <row r="482" spans="2:12" ht="30" customHeight="1" x14ac:dyDescent="0.25">
      <c r="B482" s="89"/>
      <c r="C482" s="89"/>
      <c r="D482" s="89"/>
      <c r="E482" s="90"/>
      <c r="F482" s="89"/>
      <c r="G482" s="89"/>
      <c r="H482" s="89"/>
      <c r="I482" s="89"/>
      <c r="J482" s="92" t="str">
        <f>IFERROR(IF(Table2[[#This Row],[Item Code]]="","",SUMIFS('PO Management'!G:G,'PO Management'!E:E,Table2[[#This Row],[Item Code]],'PO Management'!K:K,"receive from stock")),"")</f>
        <v/>
      </c>
      <c r="K482" s="92" t="str">
        <f>IFERROR(IF(Table2[[#This Row],[Item Code]]="","",SUMIFS('PO Management'!G:G,'PO Management'!E:E,Table2[[#This Row],[Item Code]],'PO Management'!O:O,"received")),"")</f>
        <v/>
      </c>
      <c r="L482" s="92" t="str">
        <f>IFERROR(IF(Table2[[#This Row],[Item Code]]="","",Table2[[#This Row],[Beginning On Hand Stock]]-Table2[[#This Row],[Delivered from stock]]+Table2[[#This Row],[Adding to stock]]),"")</f>
        <v/>
      </c>
    </row>
    <row r="483" spans="2:12" ht="30" customHeight="1" x14ac:dyDescent="0.25">
      <c r="B483" s="89"/>
      <c r="C483" s="89"/>
      <c r="D483" s="89"/>
      <c r="E483" s="90"/>
      <c r="F483" s="89"/>
      <c r="G483" s="89"/>
      <c r="H483" s="89"/>
      <c r="I483" s="89"/>
      <c r="J483" s="92" t="str">
        <f>IFERROR(IF(Table2[[#This Row],[Item Code]]="","",SUMIFS('PO Management'!G:G,'PO Management'!E:E,Table2[[#This Row],[Item Code]],'PO Management'!K:K,"receive from stock")),"")</f>
        <v/>
      </c>
      <c r="K483" s="92" t="str">
        <f>IFERROR(IF(Table2[[#This Row],[Item Code]]="","",SUMIFS('PO Management'!G:G,'PO Management'!E:E,Table2[[#This Row],[Item Code]],'PO Management'!O:O,"received")),"")</f>
        <v/>
      </c>
      <c r="L483" s="92" t="str">
        <f>IFERROR(IF(Table2[[#This Row],[Item Code]]="","",Table2[[#This Row],[Beginning On Hand Stock]]-Table2[[#This Row],[Delivered from stock]]+Table2[[#This Row],[Adding to stock]]),"")</f>
        <v/>
      </c>
    </row>
    <row r="484" spans="2:12" ht="30" customHeight="1" x14ac:dyDescent="0.25">
      <c r="B484" s="89"/>
      <c r="C484" s="89"/>
      <c r="D484" s="89"/>
      <c r="E484" s="90"/>
      <c r="F484" s="89"/>
      <c r="G484" s="89"/>
      <c r="H484" s="89"/>
      <c r="I484" s="89"/>
      <c r="J484" s="92" t="str">
        <f>IFERROR(IF(Table2[[#This Row],[Item Code]]="","",SUMIFS('PO Management'!G:G,'PO Management'!E:E,Table2[[#This Row],[Item Code]],'PO Management'!K:K,"receive from stock")),"")</f>
        <v/>
      </c>
      <c r="K484" s="92" t="str">
        <f>IFERROR(IF(Table2[[#This Row],[Item Code]]="","",SUMIFS('PO Management'!G:G,'PO Management'!E:E,Table2[[#This Row],[Item Code]],'PO Management'!O:O,"received")),"")</f>
        <v/>
      </c>
      <c r="L484" s="92" t="str">
        <f>IFERROR(IF(Table2[[#This Row],[Item Code]]="","",Table2[[#This Row],[Beginning On Hand Stock]]-Table2[[#This Row],[Delivered from stock]]+Table2[[#This Row],[Adding to stock]]),"")</f>
        <v/>
      </c>
    </row>
    <row r="485" spans="2:12" ht="30" customHeight="1" x14ac:dyDescent="0.25">
      <c r="B485" s="89"/>
      <c r="C485" s="89"/>
      <c r="D485" s="89"/>
      <c r="E485" s="90"/>
      <c r="F485" s="89"/>
      <c r="G485" s="89"/>
      <c r="H485" s="89"/>
      <c r="I485" s="89"/>
      <c r="J485" s="92" t="str">
        <f>IFERROR(IF(Table2[[#This Row],[Item Code]]="","",SUMIFS('PO Management'!G:G,'PO Management'!E:E,Table2[[#This Row],[Item Code]],'PO Management'!K:K,"receive from stock")),"")</f>
        <v/>
      </c>
      <c r="K485" s="92" t="str">
        <f>IFERROR(IF(Table2[[#This Row],[Item Code]]="","",SUMIFS('PO Management'!G:G,'PO Management'!E:E,Table2[[#This Row],[Item Code]],'PO Management'!O:O,"received")),"")</f>
        <v/>
      </c>
      <c r="L485" s="92" t="str">
        <f>IFERROR(IF(Table2[[#This Row],[Item Code]]="","",Table2[[#This Row],[Beginning On Hand Stock]]-Table2[[#This Row],[Delivered from stock]]+Table2[[#This Row],[Adding to stock]]),"")</f>
        <v/>
      </c>
    </row>
    <row r="486" spans="2:12" ht="30" customHeight="1" x14ac:dyDescent="0.25">
      <c r="B486" s="89"/>
      <c r="C486" s="89"/>
      <c r="D486" s="89"/>
      <c r="E486" s="90"/>
      <c r="F486" s="89"/>
      <c r="G486" s="89"/>
      <c r="H486" s="89"/>
      <c r="I486" s="89"/>
      <c r="J486" s="92" t="str">
        <f>IFERROR(IF(Table2[[#This Row],[Item Code]]="","",SUMIFS('PO Management'!G:G,'PO Management'!E:E,Table2[[#This Row],[Item Code]],'PO Management'!K:K,"receive from stock")),"")</f>
        <v/>
      </c>
      <c r="K486" s="92" t="str">
        <f>IFERROR(IF(Table2[[#This Row],[Item Code]]="","",SUMIFS('PO Management'!G:G,'PO Management'!E:E,Table2[[#This Row],[Item Code]],'PO Management'!O:O,"received")),"")</f>
        <v/>
      </c>
      <c r="L486" s="92" t="str">
        <f>IFERROR(IF(Table2[[#This Row],[Item Code]]="","",Table2[[#This Row],[Beginning On Hand Stock]]-Table2[[#This Row],[Delivered from stock]]+Table2[[#This Row],[Adding to stock]]),"")</f>
        <v/>
      </c>
    </row>
    <row r="487" spans="2:12" ht="30" customHeight="1" x14ac:dyDescent="0.25">
      <c r="B487" s="89"/>
      <c r="C487" s="89"/>
      <c r="D487" s="89"/>
      <c r="E487" s="90"/>
      <c r="F487" s="89"/>
      <c r="G487" s="89"/>
      <c r="H487" s="89"/>
      <c r="I487" s="89"/>
      <c r="J487" s="92" t="str">
        <f>IFERROR(IF(Table2[[#This Row],[Item Code]]="","",SUMIFS('PO Management'!G:G,'PO Management'!E:E,Table2[[#This Row],[Item Code]],'PO Management'!K:K,"receive from stock")),"")</f>
        <v/>
      </c>
      <c r="K487" s="92" t="str">
        <f>IFERROR(IF(Table2[[#This Row],[Item Code]]="","",SUMIFS('PO Management'!G:G,'PO Management'!E:E,Table2[[#This Row],[Item Code]],'PO Management'!O:O,"received")),"")</f>
        <v/>
      </c>
      <c r="L487" s="92" t="str">
        <f>IFERROR(IF(Table2[[#This Row],[Item Code]]="","",Table2[[#This Row],[Beginning On Hand Stock]]-Table2[[#This Row],[Delivered from stock]]+Table2[[#This Row],[Adding to stock]]),"")</f>
        <v/>
      </c>
    </row>
    <row r="488" spans="2:12" ht="30" customHeight="1" x14ac:dyDescent="0.25">
      <c r="B488" s="89"/>
      <c r="C488" s="89"/>
      <c r="D488" s="89"/>
      <c r="E488" s="90"/>
      <c r="F488" s="89"/>
      <c r="G488" s="89"/>
      <c r="H488" s="89"/>
      <c r="I488" s="89"/>
      <c r="J488" s="92" t="str">
        <f>IFERROR(IF(Table2[[#This Row],[Item Code]]="","",SUMIFS('PO Management'!G:G,'PO Management'!E:E,Table2[[#This Row],[Item Code]],'PO Management'!K:K,"receive from stock")),"")</f>
        <v/>
      </c>
      <c r="K488" s="92" t="str">
        <f>IFERROR(IF(Table2[[#This Row],[Item Code]]="","",SUMIFS('PO Management'!G:G,'PO Management'!E:E,Table2[[#This Row],[Item Code]],'PO Management'!O:O,"received")),"")</f>
        <v/>
      </c>
      <c r="L488" s="92" t="str">
        <f>IFERROR(IF(Table2[[#This Row],[Item Code]]="","",Table2[[#This Row],[Beginning On Hand Stock]]-Table2[[#This Row],[Delivered from stock]]+Table2[[#This Row],[Adding to stock]]),"")</f>
        <v/>
      </c>
    </row>
    <row r="489" spans="2:12" ht="30" customHeight="1" x14ac:dyDescent="0.25">
      <c r="B489" s="89"/>
      <c r="C489" s="89"/>
      <c r="D489" s="89"/>
      <c r="E489" s="90"/>
      <c r="F489" s="89"/>
      <c r="G489" s="89"/>
      <c r="H489" s="89"/>
      <c r="I489" s="89"/>
      <c r="J489" s="92" t="str">
        <f>IFERROR(IF(Table2[[#This Row],[Item Code]]="","",SUMIFS('PO Management'!G:G,'PO Management'!E:E,Table2[[#This Row],[Item Code]],'PO Management'!K:K,"receive from stock")),"")</f>
        <v/>
      </c>
      <c r="K489" s="92" t="str">
        <f>IFERROR(IF(Table2[[#This Row],[Item Code]]="","",SUMIFS('PO Management'!G:G,'PO Management'!E:E,Table2[[#This Row],[Item Code]],'PO Management'!O:O,"received")),"")</f>
        <v/>
      </c>
      <c r="L489" s="92" t="str">
        <f>IFERROR(IF(Table2[[#This Row],[Item Code]]="","",Table2[[#This Row],[Beginning On Hand Stock]]-Table2[[#This Row],[Delivered from stock]]+Table2[[#This Row],[Adding to stock]]),"")</f>
        <v/>
      </c>
    </row>
    <row r="490" spans="2:12" ht="30" customHeight="1" x14ac:dyDescent="0.25">
      <c r="B490" s="89"/>
      <c r="C490" s="89"/>
      <c r="D490" s="89"/>
      <c r="E490" s="90"/>
      <c r="F490" s="89"/>
      <c r="G490" s="89"/>
      <c r="H490" s="89"/>
      <c r="I490" s="89"/>
      <c r="J490" s="92" t="str">
        <f>IFERROR(IF(Table2[[#This Row],[Item Code]]="","",SUMIFS('PO Management'!G:G,'PO Management'!E:E,Table2[[#This Row],[Item Code]],'PO Management'!K:K,"receive from stock")),"")</f>
        <v/>
      </c>
      <c r="K490" s="92" t="str">
        <f>IFERROR(IF(Table2[[#This Row],[Item Code]]="","",SUMIFS('PO Management'!G:G,'PO Management'!E:E,Table2[[#This Row],[Item Code]],'PO Management'!O:O,"received")),"")</f>
        <v/>
      </c>
      <c r="L490" s="92" t="str">
        <f>IFERROR(IF(Table2[[#This Row],[Item Code]]="","",Table2[[#This Row],[Beginning On Hand Stock]]-Table2[[#This Row],[Delivered from stock]]+Table2[[#This Row],[Adding to stock]]),"")</f>
        <v/>
      </c>
    </row>
    <row r="491" spans="2:12" ht="30" customHeight="1" x14ac:dyDescent="0.25">
      <c r="B491" s="89"/>
      <c r="C491" s="89"/>
      <c r="D491" s="89"/>
      <c r="E491" s="90"/>
      <c r="F491" s="89"/>
      <c r="G491" s="89"/>
      <c r="H491" s="89"/>
      <c r="I491" s="89"/>
      <c r="J491" s="92" t="str">
        <f>IFERROR(IF(Table2[[#This Row],[Item Code]]="","",SUMIFS('PO Management'!G:G,'PO Management'!E:E,Table2[[#This Row],[Item Code]],'PO Management'!K:K,"receive from stock")),"")</f>
        <v/>
      </c>
      <c r="K491" s="92" t="str">
        <f>IFERROR(IF(Table2[[#This Row],[Item Code]]="","",SUMIFS('PO Management'!G:G,'PO Management'!E:E,Table2[[#This Row],[Item Code]],'PO Management'!O:O,"received")),"")</f>
        <v/>
      </c>
      <c r="L491" s="92" t="str">
        <f>IFERROR(IF(Table2[[#This Row],[Item Code]]="","",Table2[[#This Row],[Beginning On Hand Stock]]-Table2[[#This Row],[Delivered from stock]]+Table2[[#This Row],[Adding to stock]]),"")</f>
        <v/>
      </c>
    </row>
    <row r="492" spans="2:12" ht="30" customHeight="1" x14ac:dyDescent="0.25">
      <c r="B492" s="89"/>
      <c r="C492" s="89"/>
      <c r="D492" s="89"/>
      <c r="E492" s="90"/>
      <c r="F492" s="89"/>
      <c r="G492" s="89"/>
      <c r="H492" s="89"/>
      <c r="I492" s="89"/>
      <c r="J492" s="92" t="str">
        <f>IFERROR(IF(Table2[[#This Row],[Item Code]]="","",SUMIFS('PO Management'!G:G,'PO Management'!E:E,Table2[[#This Row],[Item Code]],'PO Management'!K:K,"receive from stock")),"")</f>
        <v/>
      </c>
      <c r="K492" s="92" t="str">
        <f>IFERROR(IF(Table2[[#This Row],[Item Code]]="","",SUMIFS('PO Management'!G:G,'PO Management'!E:E,Table2[[#This Row],[Item Code]],'PO Management'!O:O,"received")),"")</f>
        <v/>
      </c>
      <c r="L492" s="92" t="str">
        <f>IFERROR(IF(Table2[[#This Row],[Item Code]]="","",Table2[[#This Row],[Beginning On Hand Stock]]-Table2[[#This Row],[Delivered from stock]]+Table2[[#This Row],[Adding to stock]]),"")</f>
        <v/>
      </c>
    </row>
    <row r="493" spans="2:12" ht="30" customHeight="1" x14ac:dyDescent="0.25">
      <c r="B493" s="89"/>
      <c r="C493" s="89"/>
      <c r="D493" s="89"/>
      <c r="E493" s="90"/>
      <c r="F493" s="89"/>
      <c r="G493" s="89"/>
      <c r="H493" s="89"/>
      <c r="I493" s="89"/>
      <c r="J493" s="92" t="str">
        <f>IFERROR(IF(Table2[[#This Row],[Item Code]]="","",SUMIFS('PO Management'!G:G,'PO Management'!E:E,Table2[[#This Row],[Item Code]],'PO Management'!K:K,"receive from stock")),"")</f>
        <v/>
      </c>
      <c r="K493" s="92" t="str">
        <f>IFERROR(IF(Table2[[#This Row],[Item Code]]="","",SUMIFS('PO Management'!G:G,'PO Management'!E:E,Table2[[#This Row],[Item Code]],'PO Management'!O:O,"received")),"")</f>
        <v/>
      </c>
      <c r="L493" s="92" t="str">
        <f>IFERROR(IF(Table2[[#This Row],[Item Code]]="","",Table2[[#This Row],[Beginning On Hand Stock]]-Table2[[#This Row],[Delivered from stock]]+Table2[[#This Row],[Adding to stock]]),"")</f>
        <v/>
      </c>
    </row>
    <row r="494" spans="2:12" ht="30" customHeight="1" x14ac:dyDescent="0.25">
      <c r="B494" s="89"/>
      <c r="C494" s="89"/>
      <c r="D494" s="89"/>
      <c r="E494" s="90"/>
      <c r="F494" s="89"/>
      <c r="G494" s="89"/>
      <c r="H494" s="89"/>
      <c r="I494" s="89"/>
      <c r="J494" s="92" t="str">
        <f>IFERROR(IF(Table2[[#This Row],[Item Code]]="","",SUMIFS('PO Management'!G:G,'PO Management'!E:E,Table2[[#This Row],[Item Code]],'PO Management'!K:K,"receive from stock")),"")</f>
        <v/>
      </c>
      <c r="K494" s="92" t="str">
        <f>IFERROR(IF(Table2[[#This Row],[Item Code]]="","",SUMIFS('PO Management'!G:G,'PO Management'!E:E,Table2[[#This Row],[Item Code]],'PO Management'!O:O,"received")),"")</f>
        <v/>
      </c>
      <c r="L494" s="92" t="str">
        <f>IFERROR(IF(Table2[[#This Row],[Item Code]]="","",Table2[[#This Row],[Beginning On Hand Stock]]-Table2[[#This Row],[Delivered from stock]]+Table2[[#This Row],[Adding to stock]]),"")</f>
        <v/>
      </c>
    </row>
    <row r="495" spans="2:12" ht="30" customHeight="1" x14ac:dyDescent="0.25">
      <c r="B495" s="89"/>
      <c r="C495" s="89"/>
      <c r="D495" s="89"/>
      <c r="E495" s="90"/>
      <c r="F495" s="89"/>
      <c r="G495" s="89"/>
      <c r="H495" s="89"/>
      <c r="I495" s="89"/>
      <c r="J495" s="92" t="str">
        <f>IFERROR(IF(Table2[[#This Row],[Item Code]]="","",SUMIFS('PO Management'!G:G,'PO Management'!E:E,Table2[[#This Row],[Item Code]],'PO Management'!K:K,"receive from stock")),"")</f>
        <v/>
      </c>
      <c r="K495" s="92" t="str">
        <f>IFERROR(IF(Table2[[#This Row],[Item Code]]="","",SUMIFS('PO Management'!G:G,'PO Management'!E:E,Table2[[#This Row],[Item Code]],'PO Management'!O:O,"received")),"")</f>
        <v/>
      </c>
      <c r="L495" s="92" t="str">
        <f>IFERROR(IF(Table2[[#This Row],[Item Code]]="","",Table2[[#This Row],[Beginning On Hand Stock]]-Table2[[#This Row],[Delivered from stock]]+Table2[[#This Row],[Adding to stock]]),"")</f>
        <v/>
      </c>
    </row>
    <row r="496" spans="2:12" ht="30" customHeight="1" x14ac:dyDescent="0.25">
      <c r="B496" s="89"/>
      <c r="C496" s="89"/>
      <c r="D496" s="89"/>
      <c r="E496" s="90"/>
      <c r="F496" s="89"/>
      <c r="G496" s="89"/>
      <c r="H496" s="89"/>
      <c r="I496" s="89"/>
      <c r="J496" s="92" t="str">
        <f>IFERROR(IF(Table2[[#This Row],[Item Code]]="","",SUMIFS('PO Management'!G:G,'PO Management'!E:E,Table2[[#This Row],[Item Code]],'PO Management'!K:K,"receive from stock")),"")</f>
        <v/>
      </c>
      <c r="K496" s="92" t="str">
        <f>IFERROR(IF(Table2[[#This Row],[Item Code]]="","",SUMIFS('PO Management'!G:G,'PO Management'!E:E,Table2[[#This Row],[Item Code]],'PO Management'!O:O,"received")),"")</f>
        <v/>
      </c>
      <c r="L496" s="92" t="str">
        <f>IFERROR(IF(Table2[[#This Row],[Item Code]]="","",Table2[[#This Row],[Beginning On Hand Stock]]-Table2[[#This Row],[Delivered from stock]]+Table2[[#This Row],[Adding to stock]]),"")</f>
        <v/>
      </c>
    </row>
    <row r="497" spans="2:12" ht="30" customHeight="1" x14ac:dyDescent="0.25">
      <c r="B497" s="89"/>
      <c r="C497" s="89"/>
      <c r="D497" s="89"/>
      <c r="E497" s="90"/>
      <c r="F497" s="89"/>
      <c r="G497" s="89"/>
      <c r="H497" s="89"/>
      <c r="I497" s="89"/>
      <c r="J497" s="92" t="str">
        <f>IFERROR(IF(Table2[[#This Row],[Item Code]]="","",SUMIFS('PO Management'!G:G,'PO Management'!E:E,Table2[[#This Row],[Item Code]],'PO Management'!K:K,"receive from stock")),"")</f>
        <v/>
      </c>
      <c r="K497" s="92" t="str">
        <f>IFERROR(IF(Table2[[#This Row],[Item Code]]="","",SUMIFS('PO Management'!G:G,'PO Management'!E:E,Table2[[#This Row],[Item Code]],'PO Management'!O:O,"received")),"")</f>
        <v/>
      </c>
      <c r="L497" s="92" t="str">
        <f>IFERROR(IF(Table2[[#This Row],[Item Code]]="","",Table2[[#This Row],[Beginning On Hand Stock]]-Table2[[#This Row],[Delivered from stock]]+Table2[[#This Row],[Adding to stock]]),"")</f>
        <v/>
      </c>
    </row>
    <row r="498" spans="2:12" ht="30" customHeight="1" x14ac:dyDescent="0.25">
      <c r="B498" s="89"/>
      <c r="C498" s="89"/>
      <c r="D498" s="89"/>
      <c r="E498" s="90"/>
      <c r="F498" s="89"/>
      <c r="G498" s="89"/>
      <c r="H498" s="89"/>
      <c r="I498" s="89"/>
      <c r="J498" s="92" t="str">
        <f>IFERROR(IF(Table2[[#This Row],[Item Code]]="","",SUMIFS('PO Management'!G:G,'PO Management'!E:E,Table2[[#This Row],[Item Code]],'PO Management'!K:K,"receive from stock")),"")</f>
        <v/>
      </c>
      <c r="K498" s="92" t="str">
        <f>IFERROR(IF(Table2[[#This Row],[Item Code]]="","",SUMIFS('PO Management'!G:G,'PO Management'!E:E,Table2[[#This Row],[Item Code]],'PO Management'!O:O,"received")),"")</f>
        <v/>
      </c>
      <c r="L498" s="92" t="str">
        <f>IFERROR(IF(Table2[[#This Row],[Item Code]]="","",Table2[[#This Row],[Beginning On Hand Stock]]-Table2[[#This Row],[Delivered from stock]]+Table2[[#This Row],[Adding to stock]]),"")</f>
        <v/>
      </c>
    </row>
    <row r="499" spans="2:12" ht="30" customHeight="1" x14ac:dyDescent="0.25">
      <c r="B499" s="89"/>
      <c r="C499" s="89"/>
      <c r="D499" s="89"/>
      <c r="E499" s="90"/>
      <c r="F499" s="89"/>
      <c r="G499" s="89"/>
      <c r="H499" s="89"/>
      <c r="I499" s="89"/>
      <c r="J499" s="92" t="str">
        <f>IFERROR(IF(Table2[[#This Row],[Item Code]]="","",SUMIFS('PO Management'!G:G,'PO Management'!E:E,Table2[[#This Row],[Item Code]],'PO Management'!K:K,"receive from stock")),"")</f>
        <v/>
      </c>
      <c r="K499" s="92" t="str">
        <f>IFERROR(IF(Table2[[#This Row],[Item Code]]="","",SUMIFS('PO Management'!G:G,'PO Management'!E:E,Table2[[#This Row],[Item Code]],'PO Management'!O:O,"received")),"")</f>
        <v/>
      </c>
      <c r="L499" s="92" t="str">
        <f>IFERROR(IF(Table2[[#This Row],[Item Code]]="","",Table2[[#This Row],[Beginning On Hand Stock]]-Table2[[#This Row],[Delivered from stock]]+Table2[[#This Row],[Adding to stock]]),"")</f>
        <v/>
      </c>
    </row>
    <row r="500" spans="2:12" ht="30" customHeight="1" x14ac:dyDescent="0.25">
      <c r="B500" s="89"/>
      <c r="C500" s="89"/>
      <c r="D500" s="89"/>
      <c r="E500" s="90"/>
      <c r="F500" s="89"/>
      <c r="G500" s="89"/>
      <c r="H500" s="89"/>
      <c r="I500" s="89"/>
      <c r="J500" s="92" t="str">
        <f>IFERROR(IF(Table2[[#This Row],[Item Code]]="","",SUMIFS('PO Management'!G:G,'PO Management'!E:E,Table2[[#This Row],[Item Code]],'PO Management'!K:K,"receive from stock")),"")</f>
        <v/>
      </c>
      <c r="K500" s="92" t="str">
        <f>IFERROR(IF(Table2[[#This Row],[Item Code]]="","",SUMIFS('PO Management'!G:G,'PO Management'!E:E,Table2[[#This Row],[Item Code]],'PO Management'!O:O,"received")),"")</f>
        <v/>
      </c>
      <c r="L500" s="92" t="str">
        <f>IFERROR(IF(Table2[[#This Row],[Item Code]]="","",Table2[[#This Row],[Beginning On Hand Stock]]-Table2[[#This Row],[Delivered from stock]]+Table2[[#This Row],[Adding to stock]]),"")</f>
        <v/>
      </c>
    </row>
    <row r="501" spans="2:12" ht="30" customHeight="1" x14ac:dyDescent="0.25">
      <c r="B501" s="89"/>
      <c r="C501" s="89"/>
      <c r="D501" s="89"/>
      <c r="E501" s="90"/>
      <c r="F501" s="89"/>
      <c r="G501" s="89"/>
      <c r="H501" s="89"/>
      <c r="I501" s="89"/>
      <c r="J501" s="92" t="str">
        <f>IFERROR(IF(Table2[[#This Row],[Item Code]]="","",SUMIFS('PO Management'!G:G,'PO Management'!E:E,Table2[[#This Row],[Item Code]],'PO Management'!K:K,"receive from stock")),"")</f>
        <v/>
      </c>
      <c r="K501" s="92" t="str">
        <f>IFERROR(IF(Table2[[#This Row],[Item Code]]="","",SUMIFS('PO Management'!G:G,'PO Management'!E:E,Table2[[#This Row],[Item Code]],'PO Management'!O:O,"received")),"")</f>
        <v/>
      </c>
      <c r="L501" s="92" t="str">
        <f>IFERROR(IF(Table2[[#This Row],[Item Code]]="","",Table2[[#This Row],[Beginning On Hand Stock]]-Table2[[#This Row],[Delivered from stock]]+Table2[[#This Row],[Adding to stock]]),"")</f>
        <v/>
      </c>
    </row>
    <row r="502" spans="2:12" ht="30" customHeight="1" x14ac:dyDescent="0.25">
      <c r="B502" s="89"/>
      <c r="C502" s="89"/>
      <c r="D502" s="89"/>
      <c r="E502" s="90"/>
      <c r="F502" s="89"/>
      <c r="G502" s="89"/>
      <c r="H502" s="89"/>
      <c r="I502" s="89"/>
      <c r="J502" s="92" t="str">
        <f>IFERROR(IF(Table2[[#This Row],[Item Code]]="","",SUMIFS('PO Management'!G:G,'PO Management'!E:E,Table2[[#This Row],[Item Code]],'PO Management'!K:K,"receive from stock")),"")</f>
        <v/>
      </c>
      <c r="K502" s="92" t="str">
        <f>IFERROR(IF(Table2[[#This Row],[Item Code]]="","",SUMIFS('PO Management'!G:G,'PO Management'!E:E,Table2[[#This Row],[Item Code]],'PO Management'!O:O,"received")),"")</f>
        <v/>
      </c>
      <c r="L502" s="92" t="str">
        <f>IFERROR(IF(Table2[[#This Row],[Item Code]]="","",Table2[[#This Row],[Beginning On Hand Stock]]-Table2[[#This Row],[Delivered from stock]]+Table2[[#This Row],[Adding to stock]]),"")</f>
        <v/>
      </c>
    </row>
    <row r="503" spans="2:12" ht="30" customHeight="1" x14ac:dyDescent="0.25">
      <c r="B503" s="89"/>
      <c r="C503" s="89"/>
      <c r="D503" s="89"/>
      <c r="E503" s="90"/>
      <c r="F503" s="89"/>
      <c r="G503" s="89"/>
      <c r="H503" s="89"/>
      <c r="I503" s="89"/>
      <c r="J503" s="92" t="str">
        <f>IFERROR(IF(Table2[[#This Row],[Item Code]]="","",SUMIFS('PO Management'!G:G,'PO Management'!E:E,Table2[[#This Row],[Item Code]],'PO Management'!K:K,"receive from stock")),"")</f>
        <v/>
      </c>
      <c r="K503" s="92" t="str">
        <f>IFERROR(IF(Table2[[#This Row],[Item Code]]="","",SUMIFS('PO Management'!G:G,'PO Management'!E:E,Table2[[#This Row],[Item Code]],'PO Management'!O:O,"received")),"")</f>
        <v/>
      </c>
      <c r="L503" s="92" t="str">
        <f>IFERROR(IF(Table2[[#This Row],[Item Code]]="","",Table2[[#This Row],[Beginning On Hand Stock]]-Table2[[#This Row],[Delivered from stock]]+Table2[[#This Row],[Adding to stock]]),"")</f>
        <v/>
      </c>
    </row>
    <row r="504" spans="2:12" ht="30" customHeight="1" x14ac:dyDescent="0.25">
      <c r="B504" s="89"/>
      <c r="C504" s="89"/>
      <c r="D504" s="89"/>
      <c r="E504" s="90"/>
      <c r="F504" s="89"/>
      <c r="G504" s="89"/>
      <c r="H504" s="89"/>
      <c r="I504" s="89"/>
      <c r="J504" s="92" t="str">
        <f>IFERROR(IF(Table2[[#This Row],[Item Code]]="","",SUMIFS('PO Management'!G:G,'PO Management'!E:E,Table2[[#This Row],[Item Code]],'PO Management'!K:K,"receive from stock")),"")</f>
        <v/>
      </c>
      <c r="K504" s="92" t="str">
        <f>IFERROR(IF(Table2[[#This Row],[Item Code]]="","",SUMIFS('PO Management'!G:G,'PO Management'!E:E,Table2[[#This Row],[Item Code]],'PO Management'!O:O,"received")),"")</f>
        <v/>
      </c>
      <c r="L504" s="92" t="str">
        <f>IFERROR(IF(Table2[[#This Row],[Item Code]]="","",Table2[[#This Row],[Beginning On Hand Stock]]-Table2[[#This Row],[Delivered from stock]]+Table2[[#This Row],[Adding to stock]]),"")</f>
        <v/>
      </c>
    </row>
    <row r="505" spans="2:12" ht="30" customHeight="1" x14ac:dyDescent="0.25">
      <c r="B505" s="89"/>
      <c r="C505" s="89"/>
      <c r="D505" s="89"/>
      <c r="E505" s="90"/>
      <c r="F505" s="89"/>
      <c r="G505" s="89"/>
      <c r="H505" s="89"/>
      <c r="I505" s="89"/>
      <c r="J505" s="92" t="str">
        <f>IFERROR(IF(Table2[[#This Row],[Item Code]]="","",SUMIFS('PO Management'!G:G,'PO Management'!E:E,Table2[[#This Row],[Item Code]],'PO Management'!K:K,"receive from stock")),"")</f>
        <v/>
      </c>
      <c r="K505" s="92" t="str">
        <f>IFERROR(IF(Table2[[#This Row],[Item Code]]="","",SUMIFS('PO Management'!G:G,'PO Management'!E:E,Table2[[#This Row],[Item Code]],'PO Management'!O:O,"received")),"")</f>
        <v/>
      </c>
      <c r="L505" s="92" t="str">
        <f>IFERROR(IF(Table2[[#This Row],[Item Code]]="","",Table2[[#This Row],[Beginning On Hand Stock]]-Table2[[#This Row],[Delivered from stock]]+Table2[[#This Row],[Adding to stock]]),"")</f>
        <v/>
      </c>
    </row>
    <row r="506" spans="2:12" ht="30" customHeight="1" x14ac:dyDescent="0.25">
      <c r="B506" s="89"/>
      <c r="C506" s="89"/>
      <c r="D506" s="89"/>
      <c r="E506" s="90"/>
      <c r="F506" s="89"/>
      <c r="G506" s="89"/>
      <c r="H506" s="89"/>
      <c r="I506" s="89"/>
      <c r="J506" s="92" t="str">
        <f>IFERROR(IF(Table2[[#This Row],[Item Code]]="","",SUMIFS('PO Management'!G:G,'PO Management'!E:E,Table2[[#This Row],[Item Code]],'PO Management'!K:K,"receive from stock")),"")</f>
        <v/>
      </c>
      <c r="K506" s="92" t="str">
        <f>IFERROR(IF(Table2[[#This Row],[Item Code]]="","",SUMIFS('PO Management'!G:G,'PO Management'!E:E,Table2[[#This Row],[Item Code]],'PO Management'!O:O,"received")),"")</f>
        <v/>
      </c>
      <c r="L506" s="92" t="str">
        <f>IFERROR(IF(Table2[[#This Row],[Item Code]]="","",Table2[[#This Row],[Beginning On Hand Stock]]-Table2[[#This Row],[Delivered from stock]]+Table2[[#This Row],[Adding to stock]]),"")</f>
        <v/>
      </c>
    </row>
    <row r="507" spans="2:12" ht="30" customHeight="1" x14ac:dyDescent="0.25">
      <c r="B507" s="89"/>
      <c r="C507" s="89"/>
      <c r="D507" s="89"/>
      <c r="E507" s="90"/>
      <c r="F507" s="89"/>
      <c r="G507" s="89"/>
      <c r="H507" s="89"/>
      <c r="I507" s="89"/>
      <c r="J507" s="92" t="str">
        <f>IFERROR(IF(Table2[[#This Row],[Item Code]]="","",SUMIFS('PO Management'!G:G,'PO Management'!E:E,Table2[[#This Row],[Item Code]],'PO Management'!K:K,"receive from stock")),"")</f>
        <v/>
      </c>
      <c r="K507" s="92" t="str">
        <f>IFERROR(IF(Table2[[#This Row],[Item Code]]="","",SUMIFS('PO Management'!G:G,'PO Management'!E:E,Table2[[#This Row],[Item Code]],'PO Management'!O:O,"received")),"")</f>
        <v/>
      </c>
      <c r="L507" s="92" t="str">
        <f>IFERROR(IF(Table2[[#This Row],[Item Code]]="","",Table2[[#This Row],[Beginning On Hand Stock]]-Table2[[#This Row],[Delivered from stock]]+Table2[[#This Row],[Adding to stock]]),"")</f>
        <v/>
      </c>
    </row>
    <row r="508" spans="2:12" ht="30" customHeight="1" x14ac:dyDescent="0.25">
      <c r="B508" s="89"/>
      <c r="C508" s="89"/>
      <c r="D508" s="89"/>
      <c r="E508" s="90"/>
      <c r="F508" s="89"/>
      <c r="G508" s="89"/>
      <c r="H508" s="89"/>
      <c r="I508" s="89"/>
      <c r="J508" s="92" t="str">
        <f>IFERROR(IF(Table2[[#This Row],[Item Code]]="","",SUMIFS('PO Management'!G:G,'PO Management'!E:E,Table2[[#This Row],[Item Code]],'PO Management'!K:K,"receive from stock")),"")</f>
        <v/>
      </c>
      <c r="K508" s="92" t="str">
        <f>IFERROR(IF(Table2[[#This Row],[Item Code]]="","",SUMIFS('PO Management'!G:G,'PO Management'!E:E,Table2[[#This Row],[Item Code]],'PO Management'!O:O,"received")),"")</f>
        <v/>
      </c>
      <c r="L508" s="92" t="str">
        <f>IFERROR(IF(Table2[[#This Row],[Item Code]]="","",Table2[[#This Row],[Beginning On Hand Stock]]-Table2[[#This Row],[Delivered from stock]]+Table2[[#This Row],[Adding to stock]]),"")</f>
        <v/>
      </c>
    </row>
    <row r="509" spans="2:12" ht="30" customHeight="1" x14ac:dyDescent="0.25">
      <c r="B509" s="89"/>
      <c r="C509" s="89"/>
      <c r="D509" s="89"/>
      <c r="E509" s="90"/>
      <c r="F509" s="89"/>
      <c r="G509" s="89"/>
      <c r="H509" s="89"/>
      <c r="I509" s="89"/>
      <c r="J509" s="92" t="str">
        <f>IFERROR(IF(Table2[[#This Row],[Item Code]]="","",SUMIFS('PO Management'!G:G,'PO Management'!E:E,Table2[[#This Row],[Item Code]],'PO Management'!K:K,"receive from stock")),"")</f>
        <v/>
      </c>
      <c r="K509" s="92" t="str">
        <f>IFERROR(IF(Table2[[#This Row],[Item Code]]="","",SUMIFS('PO Management'!G:G,'PO Management'!E:E,Table2[[#This Row],[Item Code]],'PO Management'!O:O,"received")),"")</f>
        <v/>
      </c>
      <c r="L509" s="92" t="str">
        <f>IFERROR(IF(Table2[[#This Row],[Item Code]]="","",Table2[[#This Row],[Beginning On Hand Stock]]-Table2[[#This Row],[Delivered from stock]]+Table2[[#This Row],[Adding to stock]]),"")</f>
        <v/>
      </c>
    </row>
    <row r="510" spans="2:12" ht="30" customHeight="1" x14ac:dyDescent="0.25">
      <c r="B510" s="89"/>
      <c r="C510" s="89"/>
      <c r="D510" s="89"/>
      <c r="E510" s="90"/>
      <c r="F510" s="89"/>
      <c r="G510" s="89"/>
      <c r="H510" s="89"/>
      <c r="I510" s="89"/>
      <c r="J510" s="92" t="str">
        <f>IFERROR(IF(Table2[[#This Row],[Item Code]]="","",SUMIFS('PO Management'!G:G,'PO Management'!E:E,Table2[[#This Row],[Item Code]],'PO Management'!K:K,"receive from stock")),"")</f>
        <v/>
      </c>
      <c r="K510" s="92" t="str">
        <f>IFERROR(IF(Table2[[#This Row],[Item Code]]="","",SUMIFS('PO Management'!G:G,'PO Management'!E:E,Table2[[#This Row],[Item Code]],'PO Management'!O:O,"received")),"")</f>
        <v/>
      </c>
      <c r="L510" s="92" t="str">
        <f>IFERROR(IF(Table2[[#This Row],[Item Code]]="","",Table2[[#This Row],[Beginning On Hand Stock]]-Table2[[#This Row],[Delivered from stock]]+Table2[[#This Row],[Adding to stock]]),"")</f>
        <v/>
      </c>
    </row>
    <row r="511" spans="2:12" ht="30" customHeight="1" x14ac:dyDescent="0.25">
      <c r="B511" s="89"/>
      <c r="C511" s="89"/>
      <c r="D511" s="89"/>
      <c r="E511" s="90"/>
      <c r="F511" s="89"/>
      <c r="G511" s="89"/>
      <c r="H511" s="89"/>
      <c r="I511" s="89"/>
      <c r="J511" s="92" t="str">
        <f>IFERROR(IF(Table2[[#This Row],[Item Code]]="","",SUMIFS('PO Management'!G:G,'PO Management'!E:E,Table2[[#This Row],[Item Code]],'PO Management'!K:K,"receive from stock")),"")</f>
        <v/>
      </c>
      <c r="K511" s="92" t="str">
        <f>IFERROR(IF(Table2[[#This Row],[Item Code]]="","",SUMIFS('PO Management'!G:G,'PO Management'!E:E,Table2[[#This Row],[Item Code]],'PO Management'!O:O,"received")),"")</f>
        <v/>
      </c>
      <c r="L511" s="92" t="str">
        <f>IFERROR(IF(Table2[[#This Row],[Item Code]]="","",Table2[[#This Row],[Beginning On Hand Stock]]-Table2[[#This Row],[Delivered from stock]]+Table2[[#This Row],[Adding to stock]]),"")</f>
        <v/>
      </c>
    </row>
    <row r="512" spans="2:12" ht="30" customHeight="1" x14ac:dyDescent="0.25">
      <c r="B512" s="89"/>
      <c r="C512" s="89"/>
      <c r="D512" s="89"/>
      <c r="E512" s="90"/>
      <c r="F512" s="89"/>
      <c r="G512" s="89"/>
      <c r="H512" s="89"/>
      <c r="I512" s="89"/>
      <c r="J512" s="92" t="str">
        <f>IFERROR(IF(Table2[[#This Row],[Item Code]]="","",SUMIFS('PO Management'!G:G,'PO Management'!E:E,Table2[[#This Row],[Item Code]],'PO Management'!K:K,"receive from stock")),"")</f>
        <v/>
      </c>
      <c r="K512" s="92" t="str">
        <f>IFERROR(IF(Table2[[#This Row],[Item Code]]="","",SUMIFS('PO Management'!G:G,'PO Management'!E:E,Table2[[#This Row],[Item Code]],'PO Management'!O:O,"received")),"")</f>
        <v/>
      </c>
      <c r="L512" s="92" t="str">
        <f>IFERROR(IF(Table2[[#This Row],[Item Code]]="","",Table2[[#This Row],[Beginning On Hand Stock]]-Table2[[#This Row],[Delivered from stock]]+Table2[[#This Row],[Adding to stock]]),"")</f>
        <v/>
      </c>
    </row>
    <row r="513" spans="2:12" ht="30" customHeight="1" x14ac:dyDescent="0.25">
      <c r="B513" s="89"/>
      <c r="C513" s="89"/>
      <c r="D513" s="89"/>
      <c r="E513" s="90"/>
      <c r="F513" s="89"/>
      <c r="G513" s="89"/>
      <c r="H513" s="89"/>
      <c r="I513" s="89"/>
      <c r="J513" s="92" t="str">
        <f>IFERROR(IF(Table2[[#This Row],[Item Code]]="","",SUMIFS('PO Management'!G:G,'PO Management'!E:E,Table2[[#This Row],[Item Code]],'PO Management'!K:K,"receive from stock")),"")</f>
        <v/>
      </c>
      <c r="K513" s="92" t="str">
        <f>IFERROR(IF(Table2[[#This Row],[Item Code]]="","",SUMIFS('PO Management'!G:G,'PO Management'!E:E,Table2[[#This Row],[Item Code]],'PO Management'!O:O,"received")),"")</f>
        <v/>
      </c>
      <c r="L513" s="92" t="str">
        <f>IFERROR(IF(Table2[[#This Row],[Item Code]]="","",Table2[[#This Row],[Beginning On Hand Stock]]-Table2[[#This Row],[Delivered from stock]]+Table2[[#This Row],[Adding to stock]]),"")</f>
        <v/>
      </c>
    </row>
    <row r="514" spans="2:12" ht="30" customHeight="1" x14ac:dyDescent="0.25">
      <c r="B514" s="89"/>
      <c r="C514" s="89"/>
      <c r="D514" s="89"/>
      <c r="E514" s="90"/>
      <c r="F514" s="89"/>
      <c r="G514" s="89"/>
      <c r="H514" s="89"/>
      <c r="I514" s="89"/>
      <c r="J514" s="92" t="str">
        <f>IFERROR(IF(Table2[[#This Row],[Item Code]]="","",SUMIFS('PO Management'!G:G,'PO Management'!E:E,Table2[[#This Row],[Item Code]],'PO Management'!K:K,"receive from stock")),"")</f>
        <v/>
      </c>
      <c r="K514" s="92" t="str">
        <f>IFERROR(IF(Table2[[#This Row],[Item Code]]="","",SUMIFS('PO Management'!G:G,'PO Management'!E:E,Table2[[#This Row],[Item Code]],'PO Management'!O:O,"received")),"")</f>
        <v/>
      </c>
      <c r="L514" s="92" t="str">
        <f>IFERROR(IF(Table2[[#This Row],[Item Code]]="","",Table2[[#This Row],[Beginning On Hand Stock]]-Table2[[#This Row],[Delivered from stock]]+Table2[[#This Row],[Adding to stock]]),"")</f>
        <v/>
      </c>
    </row>
    <row r="515" spans="2:12" ht="30" customHeight="1" x14ac:dyDescent="0.25">
      <c r="B515" s="89"/>
      <c r="C515" s="89"/>
      <c r="D515" s="89"/>
      <c r="E515" s="90"/>
      <c r="F515" s="89"/>
      <c r="G515" s="89"/>
      <c r="H515" s="89"/>
      <c r="I515" s="89"/>
      <c r="J515" s="92" t="str">
        <f>IFERROR(IF(Table2[[#This Row],[Item Code]]="","",SUMIFS('PO Management'!G:G,'PO Management'!E:E,Table2[[#This Row],[Item Code]],'PO Management'!K:K,"receive from stock")),"")</f>
        <v/>
      </c>
      <c r="K515" s="92" t="str">
        <f>IFERROR(IF(Table2[[#This Row],[Item Code]]="","",SUMIFS('PO Management'!G:G,'PO Management'!E:E,Table2[[#This Row],[Item Code]],'PO Management'!O:O,"received")),"")</f>
        <v/>
      </c>
      <c r="L515" s="92" t="str">
        <f>IFERROR(IF(Table2[[#This Row],[Item Code]]="","",Table2[[#This Row],[Beginning On Hand Stock]]-Table2[[#This Row],[Delivered from stock]]+Table2[[#This Row],[Adding to stock]]),"")</f>
        <v/>
      </c>
    </row>
    <row r="516" spans="2:12" ht="30" customHeight="1" x14ac:dyDescent="0.25">
      <c r="B516" s="89"/>
      <c r="C516" s="89"/>
      <c r="D516" s="89"/>
      <c r="E516" s="90"/>
      <c r="F516" s="89"/>
      <c r="G516" s="89"/>
      <c r="H516" s="89"/>
      <c r="I516" s="89"/>
      <c r="J516" s="92" t="str">
        <f>IFERROR(IF(Table2[[#This Row],[Item Code]]="","",SUMIFS('PO Management'!G:G,'PO Management'!E:E,Table2[[#This Row],[Item Code]],'PO Management'!K:K,"receive from stock")),"")</f>
        <v/>
      </c>
      <c r="K516" s="92" t="str">
        <f>IFERROR(IF(Table2[[#This Row],[Item Code]]="","",SUMIFS('PO Management'!G:G,'PO Management'!E:E,Table2[[#This Row],[Item Code]],'PO Management'!O:O,"received")),"")</f>
        <v/>
      </c>
      <c r="L516" s="92" t="str">
        <f>IFERROR(IF(Table2[[#This Row],[Item Code]]="","",Table2[[#This Row],[Beginning On Hand Stock]]-Table2[[#This Row],[Delivered from stock]]+Table2[[#This Row],[Adding to stock]]),"")</f>
        <v/>
      </c>
    </row>
    <row r="517" spans="2:12" ht="30" customHeight="1" x14ac:dyDescent="0.25">
      <c r="B517" s="89"/>
      <c r="C517" s="89"/>
      <c r="D517" s="89"/>
      <c r="E517" s="90"/>
      <c r="F517" s="89"/>
      <c r="G517" s="89"/>
      <c r="H517" s="89"/>
      <c r="I517" s="89"/>
      <c r="J517" s="92" t="str">
        <f>IFERROR(IF(Table2[[#This Row],[Item Code]]="","",SUMIFS('PO Management'!G:G,'PO Management'!E:E,Table2[[#This Row],[Item Code]],'PO Management'!K:K,"receive from stock")),"")</f>
        <v/>
      </c>
      <c r="K517" s="92" t="str">
        <f>IFERROR(IF(Table2[[#This Row],[Item Code]]="","",SUMIFS('PO Management'!G:G,'PO Management'!E:E,Table2[[#This Row],[Item Code]],'PO Management'!O:O,"received")),"")</f>
        <v/>
      </c>
      <c r="L517" s="92" t="str">
        <f>IFERROR(IF(Table2[[#This Row],[Item Code]]="","",Table2[[#This Row],[Beginning On Hand Stock]]-Table2[[#This Row],[Delivered from stock]]+Table2[[#This Row],[Adding to stock]]),"")</f>
        <v/>
      </c>
    </row>
    <row r="518" spans="2:12" ht="30" customHeight="1" x14ac:dyDescent="0.25">
      <c r="B518" s="89"/>
      <c r="C518" s="89"/>
      <c r="D518" s="89"/>
      <c r="E518" s="90"/>
      <c r="F518" s="89"/>
      <c r="G518" s="89"/>
      <c r="H518" s="89"/>
      <c r="I518" s="89"/>
      <c r="J518" s="92" t="str">
        <f>IFERROR(IF(Table2[[#This Row],[Item Code]]="","",SUMIFS('PO Management'!G:G,'PO Management'!E:E,Table2[[#This Row],[Item Code]],'PO Management'!K:K,"receive from stock")),"")</f>
        <v/>
      </c>
      <c r="K518" s="92" t="str">
        <f>IFERROR(IF(Table2[[#This Row],[Item Code]]="","",SUMIFS('PO Management'!G:G,'PO Management'!E:E,Table2[[#This Row],[Item Code]],'PO Management'!O:O,"received")),"")</f>
        <v/>
      </c>
      <c r="L518" s="92" t="str">
        <f>IFERROR(IF(Table2[[#This Row],[Item Code]]="","",Table2[[#This Row],[Beginning On Hand Stock]]-Table2[[#This Row],[Delivered from stock]]+Table2[[#This Row],[Adding to stock]]),"")</f>
        <v/>
      </c>
    </row>
    <row r="519" spans="2:12" ht="30" customHeight="1" x14ac:dyDescent="0.25">
      <c r="B519" s="89"/>
      <c r="C519" s="89"/>
      <c r="D519" s="89"/>
      <c r="E519" s="90"/>
      <c r="F519" s="89"/>
      <c r="G519" s="89"/>
      <c r="H519" s="89"/>
      <c r="I519" s="89"/>
      <c r="J519" s="92" t="str">
        <f>IFERROR(IF(Table2[[#This Row],[Item Code]]="","",SUMIFS('PO Management'!G:G,'PO Management'!E:E,Table2[[#This Row],[Item Code]],'PO Management'!K:K,"receive from stock")),"")</f>
        <v/>
      </c>
      <c r="K519" s="92" t="str">
        <f>IFERROR(IF(Table2[[#This Row],[Item Code]]="","",SUMIFS('PO Management'!G:G,'PO Management'!E:E,Table2[[#This Row],[Item Code]],'PO Management'!O:O,"received")),"")</f>
        <v/>
      </c>
      <c r="L519" s="92" t="str">
        <f>IFERROR(IF(Table2[[#This Row],[Item Code]]="","",Table2[[#This Row],[Beginning On Hand Stock]]-Table2[[#This Row],[Delivered from stock]]+Table2[[#This Row],[Adding to stock]]),"")</f>
        <v/>
      </c>
    </row>
    <row r="520" spans="2:12" ht="30" customHeight="1" x14ac:dyDescent="0.25">
      <c r="B520" s="89"/>
      <c r="C520" s="89"/>
      <c r="D520" s="89"/>
      <c r="E520" s="90"/>
      <c r="F520" s="89"/>
      <c r="G520" s="89"/>
      <c r="H520" s="89"/>
      <c r="I520" s="89"/>
      <c r="J520" s="92" t="str">
        <f>IFERROR(IF(Table2[[#This Row],[Item Code]]="","",SUMIFS('PO Management'!G:G,'PO Management'!E:E,Table2[[#This Row],[Item Code]],'PO Management'!K:K,"receive from stock")),"")</f>
        <v/>
      </c>
      <c r="K520" s="92" t="str">
        <f>IFERROR(IF(Table2[[#This Row],[Item Code]]="","",SUMIFS('PO Management'!G:G,'PO Management'!E:E,Table2[[#This Row],[Item Code]],'PO Management'!O:O,"received")),"")</f>
        <v/>
      </c>
      <c r="L520" s="92" t="str">
        <f>IFERROR(IF(Table2[[#This Row],[Item Code]]="","",Table2[[#This Row],[Beginning On Hand Stock]]-Table2[[#This Row],[Delivered from stock]]+Table2[[#This Row],[Adding to stock]]),"")</f>
        <v/>
      </c>
    </row>
    <row r="521" spans="2:12" ht="30" customHeight="1" x14ac:dyDescent="0.25">
      <c r="B521" s="89"/>
      <c r="C521" s="89"/>
      <c r="D521" s="89"/>
      <c r="E521" s="90"/>
      <c r="F521" s="89"/>
      <c r="G521" s="89"/>
      <c r="H521" s="89"/>
      <c r="I521" s="89"/>
      <c r="J521" s="92" t="str">
        <f>IFERROR(IF(Table2[[#This Row],[Item Code]]="","",SUMIFS('PO Management'!G:G,'PO Management'!E:E,Table2[[#This Row],[Item Code]],'PO Management'!K:K,"receive from stock")),"")</f>
        <v/>
      </c>
      <c r="K521" s="92" t="str">
        <f>IFERROR(IF(Table2[[#This Row],[Item Code]]="","",SUMIFS('PO Management'!G:G,'PO Management'!E:E,Table2[[#This Row],[Item Code]],'PO Management'!O:O,"received")),"")</f>
        <v/>
      </c>
      <c r="L521" s="92" t="str">
        <f>IFERROR(IF(Table2[[#This Row],[Item Code]]="","",Table2[[#This Row],[Beginning On Hand Stock]]-Table2[[#This Row],[Delivered from stock]]+Table2[[#This Row],[Adding to stock]]),"")</f>
        <v/>
      </c>
    </row>
    <row r="522" spans="2:12" ht="30" customHeight="1" x14ac:dyDescent="0.25">
      <c r="B522" s="89"/>
      <c r="C522" s="89"/>
      <c r="D522" s="89"/>
      <c r="E522" s="90"/>
      <c r="F522" s="89"/>
      <c r="G522" s="89"/>
      <c r="H522" s="89"/>
      <c r="I522" s="89"/>
      <c r="J522" s="92" t="str">
        <f>IFERROR(IF(Table2[[#This Row],[Item Code]]="","",SUMIFS('PO Management'!G:G,'PO Management'!E:E,Table2[[#This Row],[Item Code]],'PO Management'!K:K,"receive from stock")),"")</f>
        <v/>
      </c>
      <c r="K522" s="92" t="str">
        <f>IFERROR(IF(Table2[[#This Row],[Item Code]]="","",SUMIFS('PO Management'!G:G,'PO Management'!E:E,Table2[[#This Row],[Item Code]],'PO Management'!O:O,"received")),"")</f>
        <v/>
      </c>
      <c r="L522" s="92" t="str">
        <f>IFERROR(IF(Table2[[#This Row],[Item Code]]="","",Table2[[#This Row],[Beginning On Hand Stock]]-Table2[[#This Row],[Delivered from stock]]+Table2[[#This Row],[Adding to stock]]),"")</f>
        <v/>
      </c>
    </row>
    <row r="523" spans="2:12" ht="30" customHeight="1" x14ac:dyDescent="0.25">
      <c r="B523" s="89"/>
      <c r="C523" s="89"/>
      <c r="D523" s="89"/>
      <c r="E523" s="90"/>
      <c r="F523" s="89"/>
      <c r="G523" s="89"/>
      <c r="H523" s="89"/>
      <c r="I523" s="89"/>
      <c r="J523" s="92" t="str">
        <f>IFERROR(IF(Table2[[#This Row],[Item Code]]="","",SUMIFS('PO Management'!G:G,'PO Management'!E:E,Table2[[#This Row],[Item Code]],'PO Management'!K:K,"receive from stock")),"")</f>
        <v/>
      </c>
      <c r="K523" s="92" t="str">
        <f>IFERROR(IF(Table2[[#This Row],[Item Code]]="","",SUMIFS('PO Management'!G:G,'PO Management'!E:E,Table2[[#This Row],[Item Code]],'PO Management'!O:O,"received")),"")</f>
        <v/>
      </c>
      <c r="L523" s="92" t="str">
        <f>IFERROR(IF(Table2[[#This Row],[Item Code]]="","",Table2[[#This Row],[Beginning On Hand Stock]]-Table2[[#This Row],[Delivered from stock]]+Table2[[#This Row],[Adding to stock]]),"")</f>
        <v/>
      </c>
    </row>
    <row r="524" spans="2:12" ht="30" customHeight="1" x14ac:dyDescent="0.25">
      <c r="B524" s="89"/>
      <c r="C524" s="89"/>
      <c r="D524" s="89"/>
      <c r="E524" s="90"/>
      <c r="F524" s="89"/>
      <c r="G524" s="89"/>
      <c r="H524" s="89"/>
      <c r="I524" s="89"/>
      <c r="J524" s="92" t="str">
        <f>IFERROR(IF(Table2[[#This Row],[Item Code]]="","",SUMIFS('PO Management'!G:G,'PO Management'!E:E,Table2[[#This Row],[Item Code]],'PO Management'!K:K,"receive from stock")),"")</f>
        <v/>
      </c>
      <c r="K524" s="92" t="str">
        <f>IFERROR(IF(Table2[[#This Row],[Item Code]]="","",SUMIFS('PO Management'!G:G,'PO Management'!E:E,Table2[[#This Row],[Item Code]],'PO Management'!O:O,"received")),"")</f>
        <v/>
      </c>
      <c r="L524" s="92" t="str">
        <f>IFERROR(IF(Table2[[#This Row],[Item Code]]="","",Table2[[#This Row],[Beginning On Hand Stock]]-Table2[[#This Row],[Delivered from stock]]+Table2[[#This Row],[Adding to stock]]),"")</f>
        <v/>
      </c>
    </row>
    <row r="525" spans="2:12" ht="30" customHeight="1" x14ac:dyDescent="0.25">
      <c r="B525" s="89"/>
      <c r="C525" s="89"/>
      <c r="D525" s="89"/>
      <c r="E525" s="90"/>
      <c r="F525" s="89"/>
      <c r="G525" s="89"/>
      <c r="H525" s="89"/>
      <c r="I525" s="89"/>
      <c r="J525" s="92" t="str">
        <f>IFERROR(IF(Table2[[#This Row],[Item Code]]="","",SUMIFS('PO Management'!G:G,'PO Management'!E:E,Table2[[#This Row],[Item Code]],'PO Management'!K:K,"receive from stock")),"")</f>
        <v/>
      </c>
      <c r="K525" s="92" t="str">
        <f>IFERROR(IF(Table2[[#This Row],[Item Code]]="","",SUMIFS('PO Management'!G:G,'PO Management'!E:E,Table2[[#This Row],[Item Code]],'PO Management'!O:O,"received")),"")</f>
        <v/>
      </c>
      <c r="L525" s="92" t="str">
        <f>IFERROR(IF(Table2[[#This Row],[Item Code]]="","",Table2[[#This Row],[Beginning On Hand Stock]]-Table2[[#This Row],[Delivered from stock]]+Table2[[#This Row],[Adding to stock]]),"")</f>
        <v/>
      </c>
    </row>
    <row r="526" spans="2:12" ht="30" customHeight="1" x14ac:dyDescent="0.25">
      <c r="B526" s="89"/>
      <c r="C526" s="89"/>
      <c r="D526" s="89"/>
      <c r="E526" s="90"/>
      <c r="F526" s="89"/>
      <c r="G526" s="89"/>
      <c r="H526" s="89"/>
      <c r="I526" s="89"/>
      <c r="J526" s="92" t="str">
        <f>IFERROR(IF(Table2[[#This Row],[Item Code]]="","",SUMIFS('PO Management'!G:G,'PO Management'!E:E,Table2[[#This Row],[Item Code]],'PO Management'!K:K,"receive from stock")),"")</f>
        <v/>
      </c>
      <c r="K526" s="92" t="str">
        <f>IFERROR(IF(Table2[[#This Row],[Item Code]]="","",SUMIFS('PO Management'!G:G,'PO Management'!E:E,Table2[[#This Row],[Item Code]],'PO Management'!O:O,"received")),"")</f>
        <v/>
      </c>
      <c r="L526" s="92" t="str">
        <f>IFERROR(IF(Table2[[#This Row],[Item Code]]="","",Table2[[#This Row],[Beginning On Hand Stock]]-Table2[[#This Row],[Delivered from stock]]+Table2[[#This Row],[Adding to stock]]),"")</f>
        <v/>
      </c>
    </row>
    <row r="527" spans="2:12" ht="30" customHeight="1" x14ac:dyDescent="0.25">
      <c r="B527" s="89"/>
      <c r="C527" s="89"/>
      <c r="D527" s="89"/>
      <c r="E527" s="90"/>
      <c r="F527" s="89"/>
      <c r="G527" s="89"/>
      <c r="H527" s="89"/>
      <c r="I527" s="89"/>
      <c r="J527" s="92" t="str">
        <f>IFERROR(IF(Table2[[#This Row],[Item Code]]="","",SUMIFS('PO Management'!G:G,'PO Management'!E:E,Table2[[#This Row],[Item Code]],'PO Management'!K:K,"receive from stock")),"")</f>
        <v/>
      </c>
      <c r="K527" s="92" t="str">
        <f>IFERROR(IF(Table2[[#This Row],[Item Code]]="","",SUMIFS('PO Management'!G:G,'PO Management'!E:E,Table2[[#This Row],[Item Code]],'PO Management'!O:O,"received")),"")</f>
        <v/>
      </c>
      <c r="L527" s="92" t="str">
        <f>IFERROR(IF(Table2[[#This Row],[Item Code]]="","",Table2[[#This Row],[Beginning On Hand Stock]]-Table2[[#This Row],[Delivered from stock]]+Table2[[#This Row],[Adding to stock]]),"")</f>
        <v/>
      </c>
    </row>
    <row r="528" spans="2:12" ht="30" customHeight="1" x14ac:dyDescent="0.25">
      <c r="B528" s="89"/>
      <c r="C528" s="89"/>
      <c r="D528" s="89"/>
      <c r="E528" s="90"/>
      <c r="F528" s="89"/>
      <c r="G528" s="89"/>
      <c r="H528" s="89"/>
      <c r="I528" s="89"/>
      <c r="J528" s="92" t="str">
        <f>IFERROR(IF(Table2[[#This Row],[Item Code]]="","",SUMIFS('PO Management'!G:G,'PO Management'!E:E,Table2[[#This Row],[Item Code]],'PO Management'!K:K,"receive from stock")),"")</f>
        <v/>
      </c>
      <c r="K528" s="92" t="str">
        <f>IFERROR(IF(Table2[[#This Row],[Item Code]]="","",SUMIFS('PO Management'!G:G,'PO Management'!E:E,Table2[[#This Row],[Item Code]],'PO Management'!O:O,"received")),"")</f>
        <v/>
      </c>
      <c r="L528" s="92" t="str">
        <f>IFERROR(IF(Table2[[#This Row],[Item Code]]="","",Table2[[#This Row],[Beginning On Hand Stock]]-Table2[[#This Row],[Delivered from stock]]+Table2[[#This Row],[Adding to stock]]),"")</f>
        <v/>
      </c>
    </row>
    <row r="529" spans="2:12" ht="30" customHeight="1" x14ac:dyDescent="0.25">
      <c r="B529" s="89"/>
      <c r="C529" s="89"/>
      <c r="D529" s="89"/>
      <c r="E529" s="90"/>
      <c r="F529" s="89"/>
      <c r="G529" s="89"/>
      <c r="H529" s="89"/>
      <c r="I529" s="89"/>
      <c r="J529" s="92" t="str">
        <f>IFERROR(IF(Table2[[#This Row],[Item Code]]="","",SUMIFS('PO Management'!G:G,'PO Management'!E:E,Table2[[#This Row],[Item Code]],'PO Management'!K:K,"receive from stock")),"")</f>
        <v/>
      </c>
      <c r="K529" s="92" t="str">
        <f>IFERROR(IF(Table2[[#This Row],[Item Code]]="","",SUMIFS('PO Management'!G:G,'PO Management'!E:E,Table2[[#This Row],[Item Code]],'PO Management'!O:O,"received")),"")</f>
        <v/>
      </c>
      <c r="L529" s="92" t="str">
        <f>IFERROR(IF(Table2[[#This Row],[Item Code]]="","",Table2[[#This Row],[Beginning On Hand Stock]]-Table2[[#This Row],[Delivered from stock]]+Table2[[#This Row],[Adding to stock]]),"")</f>
        <v/>
      </c>
    </row>
    <row r="530" spans="2:12" ht="30" customHeight="1" x14ac:dyDescent="0.25">
      <c r="B530" s="89"/>
      <c r="C530" s="89"/>
      <c r="D530" s="89"/>
      <c r="E530" s="90"/>
      <c r="F530" s="89"/>
      <c r="G530" s="89"/>
      <c r="H530" s="89"/>
      <c r="I530" s="89"/>
      <c r="J530" s="92" t="str">
        <f>IFERROR(IF(Table2[[#This Row],[Item Code]]="","",SUMIFS('PO Management'!G:G,'PO Management'!E:E,Table2[[#This Row],[Item Code]],'PO Management'!K:K,"receive from stock")),"")</f>
        <v/>
      </c>
      <c r="K530" s="92" t="str">
        <f>IFERROR(IF(Table2[[#This Row],[Item Code]]="","",SUMIFS('PO Management'!G:G,'PO Management'!E:E,Table2[[#This Row],[Item Code]],'PO Management'!O:O,"received")),"")</f>
        <v/>
      </c>
      <c r="L530" s="92" t="str">
        <f>IFERROR(IF(Table2[[#This Row],[Item Code]]="","",Table2[[#This Row],[Beginning On Hand Stock]]-Table2[[#This Row],[Delivered from stock]]+Table2[[#This Row],[Adding to stock]]),"")</f>
        <v/>
      </c>
    </row>
    <row r="531" spans="2:12" ht="30" customHeight="1" x14ac:dyDescent="0.25">
      <c r="B531" s="89"/>
      <c r="C531" s="89"/>
      <c r="D531" s="89"/>
      <c r="E531" s="90"/>
      <c r="F531" s="89"/>
      <c r="G531" s="89"/>
      <c r="H531" s="89"/>
      <c r="I531" s="89"/>
      <c r="J531" s="92" t="str">
        <f>IFERROR(IF(Table2[[#This Row],[Item Code]]="","",SUMIFS('PO Management'!G:G,'PO Management'!E:E,Table2[[#This Row],[Item Code]],'PO Management'!K:K,"receive from stock")),"")</f>
        <v/>
      </c>
      <c r="K531" s="92" t="str">
        <f>IFERROR(IF(Table2[[#This Row],[Item Code]]="","",SUMIFS('PO Management'!G:G,'PO Management'!E:E,Table2[[#This Row],[Item Code]],'PO Management'!O:O,"received")),"")</f>
        <v/>
      </c>
      <c r="L531" s="92" t="str">
        <f>IFERROR(IF(Table2[[#This Row],[Item Code]]="","",Table2[[#This Row],[Beginning On Hand Stock]]-Table2[[#This Row],[Delivered from stock]]+Table2[[#This Row],[Adding to stock]]),"")</f>
        <v/>
      </c>
    </row>
    <row r="532" spans="2:12" ht="30" customHeight="1" x14ac:dyDescent="0.25">
      <c r="B532" s="89"/>
      <c r="C532" s="89"/>
      <c r="D532" s="89"/>
      <c r="E532" s="90"/>
      <c r="F532" s="89"/>
      <c r="G532" s="89"/>
      <c r="H532" s="89"/>
      <c r="I532" s="89"/>
      <c r="J532" s="92" t="str">
        <f>IFERROR(IF(Table2[[#This Row],[Item Code]]="","",SUMIFS('PO Management'!G:G,'PO Management'!E:E,Table2[[#This Row],[Item Code]],'PO Management'!K:K,"receive from stock")),"")</f>
        <v/>
      </c>
      <c r="K532" s="92" t="str">
        <f>IFERROR(IF(Table2[[#This Row],[Item Code]]="","",SUMIFS('PO Management'!G:G,'PO Management'!E:E,Table2[[#This Row],[Item Code]],'PO Management'!O:O,"received")),"")</f>
        <v/>
      </c>
      <c r="L532" s="92" t="str">
        <f>IFERROR(IF(Table2[[#This Row],[Item Code]]="","",Table2[[#This Row],[Beginning On Hand Stock]]-Table2[[#This Row],[Delivered from stock]]+Table2[[#This Row],[Adding to stock]]),"")</f>
        <v/>
      </c>
    </row>
    <row r="533" spans="2:12" ht="30" customHeight="1" x14ac:dyDescent="0.25">
      <c r="B533" s="89"/>
      <c r="C533" s="89"/>
      <c r="D533" s="89"/>
      <c r="E533" s="90"/>
      <c r="F533" s="89"/>
      <c r="G533" s="89"/>
      <c r="H533" s="89"/>
      <c r="I533" s="89"/>
      <c r="J533" s="92" t="str">
        <f>IFERROR(IF(Table2[[#This Row],[Item Code]]="","",SUMIFS('PO Management'!G:G,'PO Management'!E:E,Table2[[#This Row],[Item Code]],'PO Management'!K:K,"receive from stock")),"")</f>
        <v/>
      </c>
      <c r="K533" s="92" t="str">
        <f>IFERROR(IF(Table2[[#This Row],[Item Code]]="","",SUMIFS('PO Management'!G:G,'PO Management'!E:E,Table2[[#This Row],[Item Code]],'PO Management'!O:O,"received")),"")</f>
        <v/>
      </c>
      <c r="L533" s="92" t="str">
        <f>IFERROR(IF(Table2[[#This Row],[Item Code]]="","",Table2[[#This Row],[Beginning On Hand Stock]]-Table2[[#This Row],[Delivered from stock]]+Table2[[#This Row],[Adding to stock]]),"")</f>
        <v/>
      </c>
    </row>
    <row r="534" spans="2:12" ht="30" customHeight="1" x14ac:dyDescent="0.25">
      <c r="B534" s="89"/>
      <c r="C534" s="89"/>
      <c r="D534" s="89"/>
      <c r="E534" s="90"/>
      <c r="F534" s="89"/>
      <c r="G534" s="89"/>
      <c r="H534" s="89"/>
      <c r="I534" s="89"/>
      <c r="J534" s="92" t="str">
        <f>IFERROR(IF(Table2[[#This Row],[Item Code]]="","",SUMIFS('PO Management'!G:G,'PO Management'!E:E,Table2[[#This Row],[Item Code]],'PO Management'!K:K,"receive from stock")),"")</f>
        <v/>
      </c>
      <c r="K534" s="92" t="str">
        <f>IFERROR(IF(Table2[[#This Row],[Item Code]]="","",SUMIFS('PO Management'!G:G,'PO Management'!E:E,Table2[[#This Row],[Item Code]],'PO Management'!O:O,"received")),"")</f>
        <v/>
      </c>
      <c r="L534" s="92" t="str">
        <f>IFERROR(IF(Table2[[#This Row],[Item Code]]="","",Table2[[#This Row],[Beginning On Hand Stock]]-Table2[[#This Row],[Delivered from stock]]+Table2[[#This Row],[Adding to stock]]),"")</f>
        <v/>
      </c>
    </row>
    <row r="535" spans="2:12" ht="30" customHeight="1" x14ac:dyDescent="0.25">
      <c r="B535" s="89"/>
      <c r="C535" s="89"/>
      <c r="D535" s="89"/>
      <c r="E535" s="90"/>
      <c r="F535" s="89"/>
      <c r="G535" s="89"/>
      <c r="H535" s="89"/>
      <c r="I535" s="89"/>
      <c r="J535" s="92" t="str">
        <f>IFERROR(IF(Table2[[#This Row],[Item Code]]="","",SUMIFS('PO Management'!G:G,'PO Management'!E:E,Table2[[#This Row],[Item Code]],'PO Management'!K:K,"receive from stock")),"")</f>
        <v/>
      </c>
      <c r="K535" s="92" t="str">
        <f>IFERROR(IF(Table2[[#This Row],[Item Code]]="","",SUMIFS('PO Management'!G:G,'PO Management'!E:E,Table2[[#This Row],[Item Code]],'PO Management'!O:O,"received")),"")</f>
        <v/>
      </c>
      <c r="L535" s="92" t="str">
        <f>IFERROR(IF(Table2[[#This Row],[Item Code]]="","",Table2[[#This Row],[Beginning On Hand Stock]]-Table2[[#This Row],[Delivered from stock]]+Table2[[#This Row],[Adding to stock]]),"")</f>
        <v/>
      </c>
    </row>
    <row r="536" spans="2:12" ht="30" customHeight="1" x14ac:dyDescent="0.25">
      <c r="B536" s="89"/>
      <c r="C536" s="89"/>
      <c r="D536" s="89"/>
      <c r="E536" s="90"/>
      <c r="F536" s="89"/>
      <c r="G536" s="89"/>
      <c r="H536" s="89"/>
      <c r="I536" s="89"/>
      <c r="J536" s="92" t="str">
        <f>IFERROR(IF(Table2[[#This Row],[Item Code]]="","",SUMIFS('PO Management'!G:G,'PO Management'!E:E,Table2[[#This Row],[Item Code]],'PO Management'!K:K,"receive from stock")),"")</f>
        <v/>
      </c>
      <c r="K536" s="92" t="str">
        <f>IFERROR(IF(Table2[[#This Row],[Item Code]]="","",SUMIFS('PO Management'!G:G,'PO Management'!E:E,Table2[[#This Row],[Item Code]],'PO Management'!O:O,"received")),"")</f>
        <v/>
      </c>
      <c r="L536" s="92" t="str">
        <f>IFERROR(IF(Table2[[#This Row],[Item Code]]="","",Table2[[#This Row],[Beginning On Hand Stock]]-Table2[[#This Row],[Delivered from stock]]+Table2[[#This Row],[Adding to stock]]),"")</f>
        <v/>
      </c>
    </row>
    <row r="537" spans="2:12" ht="30" customHeight="1" x14ac:dyDescent="0.25">
      <c r="B537" s="89"/>
      <c r="C537" s="89"/>
      <c r="D537" s="89"/>
      <c r="E537" s="90"/>
      <c r="F537" s="89"/>
      <c r="G537" s="89"/>
      <c r="H537" s="89"/>
      <c r="I537" s="89"/>
      <c r="J537" s="92" t="str">
        <f>IFERROR(IF(Table2[[#This Row],[Item Code]]="","",SUMIFS('PO Management'!G:G,'PO Management'!E:E,Table2[[#This Row],[Item Code]],'PO Management'!K:K,"receive from stock")),"")</f>
        <v/>
      </c>
      <c r="K537" s="92" t="str">
        <f>IFERROR(IF(Table2[[#This Row],[Item Code]]="","",SUMIFS('PO Management'!G:G,'PO Management'!E:E,Table2[[#This Row],[Item Code]],'PO Management'!O:O,"received")),"")</f>
        <v/>
      </c>
      <c r="L537" s="92" t="str">
        <f>IFERROR(IF(Table2[[#This Row],[Item Code]]="","",Table2[[#This Row],[Beginning On Hand Stock]]-Table2[[#This Row],[Delivered from stock]]+Table2[[#This Row],[Adding to stock]]),"")</f>
        <v/>
      </c>
    </row>
    <row r="538" spans="2:12" ht="30" customHeight="1" x14ac:dyDescent="0.25">
      <c r="B538" s="89"/>
      <c r="C538" s="89"/>
      <c r="D538" s="89"/>
      <c r="E538" s="90"/>
      <c r="F538" s="89"/>
      <c r="G538" s="89"/>
      <c r="H538" s="89"/>
      <c r="I538" s="89"/>
      <c r="J538" s="92" t="str">
        <f>IFERROR(IF(Table2[[#This Row],[Item Code]]="","",SUMIFS('PO Management'!G:G,'PO Management'!E:E,Table2[[#This Row],[Item Code]],'PO Management'!K:K,"receive from stock")),"")</f>
        <v/>
      </c>
      <c r="K538" s="92" t="str">
        <f>IFERROR(IF(Table2[[#This Row],[Item Code]]="","",SUMIFS('PO Management'!G:G,'PO Management'!E:E,Table2[[#This Row],[Item Code]],'PO Management'!O:O,"received")),"")</f>
        <v/>
      </c>
      <c r="L538" s="92" t="str">
        <f>IFERROR(IF(Table2[[#This Row],[Item Code]]="","",Table2[[#This Row],[Beginning On Hand Stock]]-Table2[[#This Row],[Delivered from stock]]+Table2[[#This Row],[Adding to stock]]),"")</f>
        <v/>
      </c>
    </row>
    <row r="539" spans="2:12" ht="30" customHeight="1" x14ac:dyDescent="0.25">
      <c r="B539" s="89"/>
      <c r="C539" s="89"/>
      <c r="D539" s="89"/>
      <c r="E539" s="90"/>
      <c r="F539" s="89"/>
      <c r="G539" s="89"/>
      <c r="H539" s="89"/>
      <c r="I539" s="89"/>
      <c r="J539" s="92" t="str">
        <f>IFERROR(IF(Table2[[#This Row],[Item Code]]="","",SUMIFS('PO Management'!G:G,'PO Management'!E:E,Table2[[#This Row],[Item Code]],'PO Management'!K:K,"receive from stock")),"")</f>
        <v/>
      </c>
      <c r="K539" s="92" t="str">
        <f>IFERROR(IF(Table2[[#This Row],[Item Code]]="","",SUMIFS('PO Management'!G:G,'PO Management'!E:E,Table2[[#This Row],[Item Code]],'PO Management'!O:O,"received")),"")</f>
        <v/>
      </c>
      <c r="L539" s="92" t="str">
        <f>IFERROR(IF(Table2[[#This Row],[Item Code]]="","",Table2[[#This Row],[Beginning On Hand Stock]]-Table2[[#This Row],[Delivered from stock]]+Table2[[#This Row],[Adding to stock]]),"")</f>
        <v/>
      </c>
    </row>
    <row r="540" spans="2:12" ht="30" customHeight="1" x14ac:dyDescent="0.25">
      <c r="B540" s="89"/>
      <c r="C540" s="89"/>
      <c r="D540" s="89"/>
      <c r="E540" s="90"/>
      <c r="F540" s="89"/>
      <c r="G540" s="89"/>
      <c r="H540" s="89"/>
      <c r="I540" s="89"/>
      <c r="J540" s="92" t="str">
        <f>IFERROR(IF(Table2[[#This Row],[Item Code]]="","",SUMIFS('PO Management'!G:G,'PO Management'!E:E,Table2[[#This Row],[Item Code]],'PO Management'!K:K,"receive from stock")),"")</f>
        <v/>
      </c>
      <c r="K540" s="92" t="str">
        <f>IFERROR(IF(Table2[[#This Row],[Item Code]]="","",SUMIFS('PO Management'!G:G,'PO Management'!E:E,Table2[[#This Row],[Item Code]],'PO Management'!O:O,"received")),"")</f>
        <v/>
      </c>
      <c r="L540" s="92" t="str">
        <f>IFERROR(IF(Table2[[#This Row],[Item Code]]="","",Table2[[#This Row],[Beginning On Hand Stock]]-Table2[[#This Row],[Delivered from stock]]+Table2[[#This Row],[Adding to stock]]),"")</f>
        <v/>
      </c>
    </row>
    <row r="541" spans="2:12" ht="30" customHeight="1" x14ac:dyDescent="0.25">
      <c r="B541" s="89"/>
      <c r="C541" s="89"/>
      <c r="D541" s="89"/>
      <c r="E541" s="90"/>
      <c r="F541" s="89"/>
      <c r="G541" s="89"/>
      <c r="H541" s="89"/>
      <c r="I541" s="89"/>
      <c r="J541" s="92" t="str">
        <f>IFERROR(IF(Table2[[#This Row],[Item Code]]="","",SUMIFS('PO Management'!G:G,'PO Management'!E:E,Table2[[#This Row],[Item Code]],'PO Management'!K:K,"receive from stock")),"")</f>
        <v/>
      </c>
      <c r="K541" s="92" t="str">
        <f>IFERROR(IF(Table2[[#This Row],[Item Code]]="","",SUMIFS('PO Management'!G:G,'PO Management'!E:E,Table2[[#This Row],[Item Code]],'PO Management'!O:O,"received")),"")</f>
        <v/>
      </c>
      <c r="L541" s="92" t="str">
        <f>IFERROR(IF(Table2[[#This Row],[Item Code]]="","",Table2[[#This Row],[Beginning On Hand Stock]]-Table2[[#This Row],[Delivered from stock]]+Table2[[#This Row],[Adding to stock]]),"")</f>
        <v/>
      </c>
    </row>
    <row r="542" spans="2:12" ht="30" customHeight="1" x14ac:dyDescent="0.25">
      <c r="B542" s="89"/>
      <c r="C542" s="89"/>
      <c r="D542" s="89"/>
      <c r="E542" s="90"/>
      <c r="F542" s="89"/>
      <c r="G542" s="89"/>
      <c r="H542" s="89"/>
      <c r="I542" s="89"/>
      <c r="J542" s="92" t="str">
        <f>IFERROR(IF(Table2[[#This Row],[Item Code]]="","",SUMIFS('PO Management'!G:G,'PO Management'!E:E,Table2[[#This Row],[Item Code]],'PO Management'!K:K,"receive from stock")),"")</f>
        <v/>
      </c>
      <c r="K542" s="92" t="str">
        <f>IFERROR(IF(Table2[[#This Row],[Item Code]]="","",SUMIFS('PO Management'!G:G,'PO Management'!E:E,Table2[[#This Row],[Item Code]],'PO Management'!O:O,"received")),"")</f>
        <v/>
      </c>
      <c r="L542" s="92" t="str">
        <f>IFERROR(IF(Table2[[#This Row],[Item Code]]="","",Table2[[#This Row],[Beginning On Hand Stock]]-Table2[[#This Row],[Delivered from stock]]+Table2[[#This Row],[Adding to stock]]),"")</f>
        <v/>
      </c>
    </row>
    <row r="543" spans="2:12" ht="30" customHeight="1" x14ac:dyDescent="0.25">
      <c r="B543" s="89"/>
      <c r="C543" s="89"/>
      <c r="D543" s="89"/>
      <c r="E543" s="90"/>
      <c r="F543" s="89"/>
      <c r="G543" s="89"/>
      <c r="H543" s="89"/>
      <c r="I543" s="89"/>
      <c r="J543" s="92" t="str">
        <f>IFERROR(IF(Table2[[#This Row],[Item Code]]="","",SUMIFS('PO Management'!G:G,'PO Management'!E:E,Table2[[#This Row],[Item Code]],'PO Management'!K:K,"receive from stock")),"")</f>
        <v/>
      </c>
      <c r="K543" s="92" t="str">
        <f>IFERROR(IF(Table2[[#This Row],[Item Code]]="","",SUMIFS('PO Management'!G:G,'PO Management'!E:E,Table2[[#This Row],[Item Code]],'PO Management'!O:O,"received")),"")</f>
        <v/>
      </c>
      <c r="L543" s="92" t="str">
        <f>IFERROR(IF(Table2[[#This Row],[Item Code]]="","",Table2[[#This Row],[Beginning On Hand Stock]]-Table2[[#This Row],[Delivered from stock]]+Table2[[#This Row],[Adding to stock]]),"")</f>
        <v/>
      </c>
    </row>
    <row r="544" spans="2:12" ht="30" customHeight="1" x14ac:dyDescent="0.25">
      <c r="B544" s="89"/>
      <c r="C544" s="89"/>
      <c r="D544" s="89"/>
      <c r="E544" s="90"/>
      <c r="F544" s="89"/>
      <c r="G544" s="89"/>
      <c r="H544" s="89"/>
      <c r="I544" s="89"/>
      <c r="J544" s="92" t="str">
        <f>IFERROR(IF(Table2[[#This Row],[Item Code]]="","",SUMIFS('PO Management'!G:G,'PO Management'!E:E,Table2[[#This Row],[Item Code]],'PO Management'!K:K,"receive from stock")),"")</f>
        <v/>
      </c>
      <c r="K544" s="92" t="str">
        <f>IFERROR(IF(Table2[[#This Row],[Item Code]]="","",SUMIFS('PO Management'!G:G,'PO Management'!E:E,Table2[[#This Row],[Item Code]],'PO Management'!O:O,"received")),"")</f>
        <v/>
      </c>
      <c r="L544" s="92" t="str">
        <f>IFERROR(IF(Table2[[#This Row],[Item Code]]="","",Table2[[#This Row],[Beginning On Hand Stock]]-Table2[[#This Row],[Delivered from stock]]+Table2[[#This Row],[Adding to stock]]),"")</f>
        <v/>
      </c>
    </row>
    <row r="545" spans="2:12" ht="30" customHeight="1" x14ac:dyDescent="0.25">
      <c r="B545" s="89"/>
      <c r="C545" s="89"/>
      <c r="D545" s="89"/>
      <c r="E545" s="90"/>
      <c r="F545" s="89"/>
      <c r="G545" s="89"/>
      <c r="H545" s="89"/>
      <c r="I545" s="89"/>
      <c r="J545" s="92" t="str">
        <f>IFERROR(IF(Table2[[#This Row],[Item Code]]="","",SUMIFS('PO Management'!G:G,'PO Management'!E:E,Table2[[#This Row],[Item Code]],'PO Management'!K:K,"receive from stock")),"")</f>
        <v/>
      </c>
      <c r="K545" s="92" t="str">
        <f>IFERROR(IF(Table2[[#This Row],[Item Code]]="","",SUMIFS('PO Management'!G:G,'PO Management'!E:E,Table2[[#This Row],[Item Code]],'PO Management'!O:O,"received")),"")</f>
        <v/>
      </c>
      <c r="L545" s="92" t="str">
        <f>IFERROR(IF(Table2[[#This Row],[Item Code]]="","",Table2[[#This Row],[Beginning On Hand Stock]]-Table2[[#This Row],[Delivered from stock]]+Table2[[#This Row],[Adding to stock]]),"")</f>
        <v/>
      </c>
    </row>
    <row r="546" spans="2:12" ht="30" customHeight="1" x14ac:dyDescent="0.25">
      <c r="B546" s="89"/>
      <c r="C546" s="89"/>
      <c r="D546" s="89"/>
      <c r="E546" s="90"/>
      <c r="F546" s="89"/>
      <c r="G546" s="89"/>
      <c r="H546" s="89"/>
      <c r="I546" s="89"/>
      <c r="J546" s="92" t="str">
        <f>IFERROR(IF(Table2[[#This Row],[Item Code]]="","",SUMIFS('PO Management'!G:G,'PO Management'!E:E,Table2[[#This Row],[Item Code]],'PO Management'!K:K,"receive from stock")),"")</f>
        <v/>
      </c>
      <c r="K546" s="92" t="str">
        <f>IFERROR(IF(Table2[[#This Row],[Item Code]]="","",SUMIFS('PO Management'!G:G,'PO Management'!E:E,Table2[[#This Row],[Item Code]],'PO Management'!O:O,"received")),"")</f>
        <v/>
      </c>
      <c r="L546" s="92" t="str">
        <f>IFERROR(IF(Table2[[#This Row],[Item Code]]="","",Table2[[#This Row],[Beginning On Hand Stock]]-Table2[[#This Row],[Delivered from stock]]+Table2[[#This Row],[Adding to stock]]),"")</f>
        <v/>
      </c>
    </row>
    <row r="547" spans="2:12" ht="30" customHeight="1" x14ac:dyDescent="0.25">
      <c r="B547" s="89"/>
      <c r="C547" s="89"/>
      <c r="D547" s="89"/>
      <c r="E547" s="90"/>
      <c r="F547" s="89"/>
      <c r="G547" s="89"/>
      <c r="H547" s="89"/>
      <c r="I547" s="89"/>
      <c r="J547" s="92" t="str">
        <f>IFERROR(IF(Table2[[#This Row],[Item Code]]="","",SUMIFS('PO Management'!G:G,'PO Management'!E:E,Table2[[#This Row],[Item Code]],'PO Management'!K:K,"receive from stock")),"")</f>
        <v/>
      </c>
      <c r="K547" s="92" t="str">
        <f>IFERROR(IF(Table2[[#This Row],[Item Code]]="","",SUMIFS('PO Management'!G:G,'PO Management'!E:E,Table2[[#This Row],[Item Code]],'PO Management'!O:O,"received")),"")</f>
        <v/>
      </c>
      <c r="L547" s="92" t="str">
        <f>IFERROR(IF(Table2[[#This Row],[Item Code]]="","",Table2[[#This Row],[Beginning On Hand Stock]]-Table2[[#This Row],[Delivered from stock]]+Table2[[#This Row],[Adding to stock]]),"")</f>
        <v/>
      </c>
    </row>
    <row r="548" spans="2:12" ht="30" customHeight="1" x14ac:dyDescent="0.25">
      <c r="B548" s="89"/>
      <c r="C548" s="89"/>
      <c r="D548" s="89"/>
      <c r="E548" s="90"/>
      <c r="F548" s="89"/>
      <c r="G548" s="89"/>
      <c r="H548" s="89"/>
      <c r="I548" s="89"/>
      <c r="J548" s="92" t="str">
        <f>IFERROR(IF(Table2[[#This Row],[Item Code]]="","",SUMIFS('PO Management'!G:G,'PO Management'!E:E,Table2[[#This Row],[Item Code]],'PO Management'!K:K,"receive from stock")),"")</f>
        <v/>
      </c>
      <c r="K548" s="92" t="str">
        <f>IFERROR(IF(Table2[[#This Row],[Item Code]]="","",SUMIFS('PO Management'!G:G,'PO Management'!E:E,Table2[[#This Row],[Item Code]],'PO Management'!O:O,"received")),"")</f>
        <v/>
      </c>
      <c r="L548" s="92" t="str">
        <f>IFERROR(IF(Table2[[#This Row],[Item Code]]="","",Table2[[#This Row],[Beginning On Hand Stock]]-Table2[[#This Row],[Delivered from stock]]+Table2[[#This Row],[Adding to stock]]),"")</f>
        <v/>
      </c>
    </row>
    <row r="549" spans="2:12" ht="30" customHeight="1" x14ac:dyDescent="0.25">
      <c r="B549" s="89"/>
      <c r="C549" s="89"/>
      <c r="D549" s="89"/>
      <c r="E549" s="90"/>
      <c r="F549" s="89"/>
      <c r="G549" s="89"/>
      <c r="H549" s="89"/>
      <c r="I549" s="89"/>
      <c r="J549" s="92" t="str">
        <f>IFERROR(IF(Table2[[#This Row],[Item Code]]="","",SUMIFS('PO Management'!G:G,'PO Management'!E:E,Table2[[#This Row],[Item Code]],'PO Management'!K:K,"receive from stock")),"")</f>
        <v/>
      </c>
      <c r="K549" s="92" t="str">
        <f>IFERROR(IF(Table2[[#This Row],[Item Code]]="","",SUMIFS('PO Management'!G:G,'PO Management'!E:E,Table2[[#This Row],[Item Code]],'PO Management'!O:O,"received")),"")</f>
        <v/>
      </c>
      <c r="L549" s="92" t="str">
        <f>IFERROR(IF(Table2[[#This Row],[Item Code]]="","",Table2[[#This Row],[Beginning On Hand Stock]]-Table2[[#This Row],[Delivered from stock]]+Table2[[#This Row],[Adding to stock]]),"")</f>
        <v/>
      </c>
    </row>
    <row r="550" spans="2:12" ht="30" customHeight="1" x14ac:dyDescent="0.25">
      <c r="B550" s="89"/>
      <c r="C550" s="89"/>
      <c r="D550" s="89"/>
      <c r="E550" s="90"/>
      <c r="F550" s="89"/>
      <c r="G550" s="89"/>
      <c r="H550" s="89"/>
      <c r="I550" s="89"/>
      <c r="J550" s="92" t="str">
        <f>IFERROR(IF(Table2[[#This Row],[Item Code]]="","",SUMIFS('PO Management'!G:G,'PO Management'!E:E,Table2[[#This Row],[Item Code]],'PO Management'!K:K,"receive from stock")),"")</f>
        <v/>
      </c>
      <c r="K550" s="92" t="str">
        <f>IFERROR(IF(Table2[[#This Row],[Item Code]]="","",SUMIFS('PO Management'!G:G,'PO Management'!E:E,Table2[[#This Row],[Item Code]],'PO Management'!O:O,"received")),"")</f>
        <v/>
      </c>
      <c r="L550" s="92" t="str">
        <f>IFERROR(IF(Table2[[#This Row],[Item Code]]="","",Table2[[#This Row],[Beginning On Hand Stock]]-Table2[[#This Row],[Delivered from stock]]+Table2[[#This Row],[Adding to stock]]),"")</f>
        <v/>
      </c>
    </row>
    <row r="551" spans="2:12" ht="30" customHeight="1" x14ac:dyDescent="0.25">
      <c r="B551" s="89"/>
      <c r="C551" s="89"/>
      <c r="D551" s="89"/>
      <c r="E551" s="90"/>
      <c r="F551" s="89"/>
      <c r="G551" s="89"/>
      <c r="H551" s="89"/>
      <c r="I551" s="89"/>
      <c r="J551" s="92" t="str">
        <f>IFERROR(IF(Table2[[#This Row],[Item Code]]="","",SUMIFS('PO Management'!G:G,'PO Management'!E:E,Table2[[#This Row],[Item Code]],'PO Management'!K:K,"receive from stock")),"")</f>
        <v/>
      </c>
      <c r="K551" s="92" t="str">
        <f>IFERROR(IF(Table2[[#This Row],[Item Code]]="","",SUMIFS('PO Management'!G:G,'PO Management'!E:E,Table2[[#This Row],[Item Code]],'PO Management'!O:O,"received")),"")</f>
        <v/>
      </c>
      <c r="L551" s="92" t="str">
        <f>IFERROR(IF(Table2[[#This Row],[Item Code]]="","",Table2[[#This Row],[Beginning On Hand Stock]]-Table2[[#This Row],[Delivered from stock]]+Table2[[#This Row],[Adding to stock]]),"")</f>
        <v/>
      </c>
    </row>
    <row r="552" spans="2:12" ht="30" customHeight="1" x14ac:dyDescent="0.25">
      <c r="B552" s="89"/>
      <c r="C552" s="89"/>
      <c r="D552" s="89"/>
      <c r="E552" s="90"/>
      <c r="F552" s="89"/>
      <c r="G552" s="89"/>
      <c r="H552" s="89"/>
      <c r="I552" s="89"/>
      <c r="J552" s="92" t="str">
        <f>IFERROR(IF(Table2[[#This Row],[Item Code]]="","",SUMIFS('PO Management'!G:G,'PO Management'!E:E,Table2[[#This Row],[Item Code]],'PO Management'!K:K,"receive from stock")),"")</f>
        <v/>
      </c>
      <c r="K552" s="92" t="str">
        <f>IFERROR(IF(Table2[[#This Row],[Item Code]]="","",SUMIFS('PO Management'!G:G,'PO Management'!E:E,Table2[[#This Row],[Item Code]],'PO Management'!O:O,"received")),"")</f>
        <v/>
      </c>
      <c r="L552" s="92" t="str">
        <f>IFERROR(IF(Table2[[#This Row],[Item Code]]="","",Table2[[#This Row],[Beginning On Hand Stock]]-Table2[[#This Row],[Delivered from stock]]+Table2[[#This Row],[Adding to stock]]),"")</f>
        <v/>
      </c>
    </row>
    <row r="553" spans="2:12" ht="30" customHeight="1" x14ac:dyDescent="0.25">
      <c r="B553" s="89"/>
      <c r="C553" s="89"/>
      <c r="D553" s="89"/>
      <c r="E553" s="90"/>
      <c r="F553" s="89"/>
      <c r="G553" s="89"/>
      <c r="H553" s="89"/>
      <c r="I553" s="89"/>
      <c r="J553" s="92" t="str">
        <f>IFERROR(IF(Table2[[#This Row],[Item Code]]="","",SUMIFS('PO Management'!G:G,'PO Management'!E:E,Table2[[#This Row],[Item Code]],'PO Management'!K:K,"receive from stock")),"")</f>
        <v/>
      </c>
      <c r="K553" s="92" t="str">
        <f>IFERROR(IF(Table2[[#This Row],[Item Code]]="","",SUMIFS('PO Management'!G:G,'PO Management'!E:E,Table2[[#This Row],[Item Code]],'PO Management'!O:O,"received")),"")</f>
        <v/>
      </c>
      <c r="L553" s="92" t="str">
        <f>IFERROR(IF(Table2[[#This Row],[Item Code]]="","",Table2[[#This Row],[Beginning On Hand Stock]]-Table2[[#This Row],[Delivered from stock]]+Table2[[#This Row],[Adding to stock]]),"")</f>
        <v/>
      </c>
    </row>
    <row r="554" spans="2:12" ht="30" customHeight="1" x14ac:dyDescent="0.25">
      <c r="B554" s="89"/>
      <c r="C554" s="89"/>
      <c r="D554" s="89"/>
      <c r="E554" s="90"/>
      <c r="F554" s="89"/>
      <c r="G554" s="89"/>
      <c r="H554" s="89"/>
      <c r="I554" s="89"/>
      <c r="J554" s="92" t="str">
        <f>IFERROR(IF(Table2[[#This Row],[Item Code]]="","",SUMIFS('PO Management'!G:G,'PO Management'!E:E,Table2[[#This Row],[Item Code]],'PO Management'!K:K,"receive from stock")),"")</f>
        <v/>
      </c>
      <c r="K554" s="92" t="str">
        <f>IFERROR(IF(Table2[[#This Row],[Item Code]]="","",SUMIFS('PO Management'!G:G,'PO Management'!E:E,Table2[[#This Row],[Item Code]],'PO Management'!O:O,"received")),"")</f>
        <v/>
      </c>
      <c r="L554" s="92" t="str">
        <f>IFERROR(IF(Table2[[#This Row],[Item Code]]="","",Table2[[#This Row],[Beginning On Hand Stock]]-Table2[[#This Row],[Delivered from stock]]+Table2[[#This Row],[Adding to stock]]),"")</f>
        <v/>
      </c>
    </row>
    <row r="555" spans="2:12" ht="30" customHeight="1" x14ac:dyDescent="0.25">
      <c r="B555" s="89"/>
      <c r="C555" s="89"/>
      <c r="D555" s="89"/>
      <c r="E555" s="90"/>
      <c r="F555" s="89"/>
      <c r="G555" s="89"/>
      <c r="H555" s="89"/>
      <c r="I555" s="89"/>
      <c r="J555" s="92" t="str">
        <f>IFERROR(IF(Table2[[#This Row],[Item Code]]="","",SUMIFS('PO Management'!G:G,'PO Management'!E:E,Table2[[#This Row],[Item Code]],'PO Management'!K:K,"receive from stock")),"")</f>
        <v/>
      </c>
      <c r="K555" s="92" t="str">
        <f>IFERROR(IF(Table2[[#This Row],[Item Code]]="","",SUMIFS('PO Management'!G:G,'PO Management'!E:E,Table2[[#This Row],[Item Code]],'PO Management'!O:O,"received")),"")</f>
        <v/>
      </c>
      <c r="L555" s="92" t="str">
        <f>IFERROR(IF(Table2[[#This Row],[Item Code]]="","",Table2[[#This Row],[Beginning On Hand Stock]]-Table2[[#This Row],[Delivered from stock]]+Table2[[#This Row],[Adding to stock]]),"")</f>
        <v/>
      </c>
    </row>
    <row r="556" spans="2:12" ht="30" customHeight="1" x14ac:dyDescent="0.25">
      <c r="B556" s="89"/>
      <c r="C556" s="89"/>
      <c r="D556" s="89"/>
      <c r="E556" s="90"/>
      <c r="F556" s="89"/>
      <c r="G556" s="89"/>
      <c r="H556" s="89"/>
      <c r="I556" s="89"/>
      <c r="J556" s="92" t="str">
        <f>IFERROR(IF(Table2[[#This Row],[Item Code]]="","",SUMIFS('PO Management'!G:G,'PO Management'!E:E,Table2[[#This Row],[Item Code]],'PO Management'!K:K,"receive from stock")),"")</f>
        <v/>
      </c>
      <c r="K556" s="92" t="str">
        <f>IFERROR(IF(Table2[[#This Row],[Item Code]]="","",SUMIFS('PO Management'!G:G,'PO Management'!E:E,Table2[[#This Row],[Item Code]],'PO Management'!O:O,"received")),"")</f>
        <v/>
      </c>
      <c r="L556" s="92" t="str">
        <f>IFERROR(IF(Table2[[#This Row],[Item Code]]="","",Table2[[#This Row],[Beginning On Hand Stock]]-Table2[[#This Row],[Delivered from stock]]+Table2[[#This Row],[Adding to stock]]),"")</f>
        <v/>
      </c>
    </row>
    <row r="557" spans="2:12" ht="30" customHeight="1" x14ac:dyDescent="0.25">
      <c r="B557" s="89"/>
      <c r="C557" s="89"/>
      <c r="D557" s="89"/>
      <c r="E557" s="90"/>
      <c r="F557" s="89"/>
      <c r="G557" s="89"/>
      <c r="H557" s="89"/>
      <c r="I557" s="89"/>
      <c r="J557" s="92" t="str">
        <f>IFERROR(IF(Table2[[#This Row],[Item Code]]="","",SUMIFS('PO Management'!G:G,'PO Management'!E:E,Table2[[#This Row],[Item Code]],'PO Management'!K:K,"receive from stock")),"")</f>
        <v/>
      </c>
      <c r="K557" s="92" t="str">
        <f>IFERROR(IF(Table2[[#This Row],[Item Code]]="","",SUMIFS('PO Management'!G:G,'PO Management'!E:E,Table2[[#This Row],[Item Code]],'PO Management'!O:O,"received")),"")</f>
        <v/>
      </c>
      <c r="L557" s="92" t="str">
        <f>IFERROR(IF(Table2[[#This Row],[Item Code]]="","",Table2[[#This Row],[Beginning On Hand Stock]]-Table2[[#This Row],[Delivered from stock]]+Table2[[#This Row],[Adding to stock]]),"")</f>
        <v/>
      </c>
    </row>
    <row r="558" spans="2:12" ht="30" customHeight="1" x14ac:dyDescent="0.25">
      <c r="B558" s="89"/>
      <c r="C558" s="89"/>
      <c r="D558" s="89"/>
      <c r="E558" s="90"/>
      <c r="F558" s="89"/>
      <c r="G558" s="89"/>
      <c r="H558" s="89"/>
      <c r="I558" s="89"/>
      <c r="J558" s="92" t="str">
        <f>IFERROR(IF(Table2[[#This Row],[Item Code]]="","",SUMIFS('PO Management'!G:G,'PO Management'!E:E,Table2[[#This Row],[Item Code]],'PO Management'!K:K,"receive from stock")),"")</f>
        <v/>
      </c>
      <c r="K558" s="92" t="str">
        <f>IFERROR(IF(Table2[[#This Row],[Item Code]]="","",SUMIFS('PO Management'!G:G,'PO Management'!E:E,Table2[[#This Row],[Item Code]],'PO Management'!O:O,"received")),"")</f>
        <v/>
      </c>
      <c r="L558" s="92" t="str">
        <f>IFERROR(IF(Table2[[#This Row],[Item Code]]="","",Table2[[#This Row],[Beginning On Hand Stock]]-Table2[[#This Row],[Delivered from stock]]+Table2[[#This Row],[Adding to stock]]),"")</f>
        <v/>
      </c>
    </row>
    <row r="559" spans="2:12" ht="30" customHeight="1" x14ac:dyDescent="0.25">
      <c r="B559" s="89"/>
      <c r="C559" s="89"/>
      <c r="D559" s="89"/>
      <c r="E559" s="90"/>
      <c r="F559" s="89"/>
      <c r="G559" s="89"/>
      <c r="H559" s="89"/>
      <c r="I559" s="89"/>
      <c r="J559" s="92" t="str">
        <f>IFERROR(IF(Table2[[#This Row],[Item Code]]="","",SUMIFS('PO Management'!G:G,'PO Management'!E:E,Table2[[#This Row],[Item Code]],'PO Management'!K:K,"receive from stock")),"")</f>
        <v/>
      </c>
      <c r="K559" s="92" t="str">
        <f>IFERROR(IF(Table2[[#This Row],[Item Code]]="","",SUMIFS('PO Management'!G:G,'PO Management'!E:E,Table2[[#This Row],[Item Code]],'PO Management'!O:O,"received")),"")</f>
        <v/>
      </c>
      <c r="L559" s="92" t="str">
        <f>IFERROR(IF(Table2[[#This Row],[Item Code]]="","",Table2[[#This Row],[Beginning On Hand Stock]]-Table2[[#This Row],[Delivered from stock]]+Table2[[#This Row],[Adding to stock]]),"")</f>
        <v/>
      </c>
    </row>
    <row r="560" spans="2:12" ht="30" customHeight="1" x14ac:dyDescent="0.25">
      <c r="B560" s="89"/>
      <c r="C560" s="89"/>
      <c r="D560" s="89"/>
      <c r="E560" s="90"/>
      <c r="F560" s="89"/>
      <c r="G560" s="89"/>
      <c r="H560" s="89"/>
      <c r="I560" s="89"/>
      <c r="J560" s="92" t="str">
        <f>IFERROR(IF(Table2[[#This Row],[Item Code]]="","",SUMIFS('PO Management'!G:G,'PO Management'!E:E,Table2[[#This Row],[Item Code]],'PO Management'!K:K,"receive from stock")),"")</f>
        <v/>
      </c>
      <c r="K560" s="92" t="str">
        <f>IFERROR(IF(Table2[[#This Row],[Item Code]]="","",SUMIFS('PO Management'!G:G,'PO Management'!E:E,Table2[[#This Row],[Item Code]],'PO Management'!O:O,"received")),"")</f>
        <v/>
      </c>
      <c r="L560" s="92" t="str">
        <f>IFERROR(IF(Table2[[#This Row],[Item Code]]="","",Table2[[#This Row],[Beginning On Hand Stock]]-Table2[[#This Row],[Delivered from stock]]+Table2[[#This Row],[Adding to stock]]),"")</f>
        <v/>
      </c>
    </row>
    <row r="561" spans="2:12" ht="30" customHeight="1" x14ac:dyDescent="0.25">
      <c r="B561" s="89"/>
      <c r="C561" s="89"/>
      <c r="D561" s="89"/>
      <c r="E561" s="90"/>
      <c r="F561" s="89"/>
      <c r="G561" s="89"/>
      <c r="H561" s="89"/>
      <c r="I561" s="89"/>
      <c r="J561" s="92" t="str">
        <f>IFERROR(IF(Table2[[#This Row],[Item Code]]="","",SUMIFS('PO Management'!G:G,'PO Management'!E:E,Table2[[#This Row],[Item Code]],'PO Management'!K:K,"receive from stock")),"")</f>
        <v/>
      </c>
      <c r="K561" s="92" t="str">
        <f>IFERROR(IF(Table2[[#This Row],[Item Code]]="","",SUMIFS('PO Management'!G:G,'PO Management'!E:E,Table2[[#This Row],[Item Code]],'PO Management'!O:O,"received")),"")</f>
        <v/>
      </c>
      <c r="L561" s="92" t="str">
        <f>IFERROR(IF(Table2[[#This Row],[Item Code]]="","",Table2[[#This Row],[Beginning On Hand Stock]]-Table2[[#This Row],[Delivered from stock]]+Table2[[#This Row],[Adding to stock]]),"")</f>
        <v/>
      </c>
    </row>
    <row r="562" spans="2:12" ht="30" customHeight="1" x14ac:dyDescent="0.25">
      <c r="B562" s="89"/>
      <c r="C562" s="89"/>
      <c r="D562" s="89"/>
      <c r="E562" s="90"/>
      <c r="F562" s="89"/>
      <c r="G562" s="89"/>
      <c r="H562" s="89"/>
      <c r="I562" s="89"/>
      <c r="J562" s="92" t="str">
        <f>IFERROR(IF(Table2[[#This Row],[Item Code]]="","",SUMIFS('PO Management'!G:G,'PO Management'!E:E,Table2[[#This Row],[Item Code]],'PO Management'!K:K,"receive from stock")),"")</f>
        <v/>
      </c>
      <c r="K562" s="92" t="str">
        <f>IFERROR(IF(Table2[[#This Row],[Item Code]]="","",SUMIFS('PO Management'!G:G,'PO Management'!E:E,Table2[[#This Row],[Item Code]],'PO Management'!O:O,"received")),"")</f>
        <v/>
      </c>
      <c r="L562" s="92" t="str">
        <f>IFERROR(IF(Table2[[#This Row],[Item Code]]="","",Table2[[#This Row],[Beginning On Hand Stock]]-Table2[[#This Row],[Delivered from stock]]+Table2[[#This Row],[Adding to stock]]),"")</f>
        <v/>
      </c>
    </row>
    <row r="563" spans="2:12" ht="30" customHeight="1" x14ac:dyDescent="0.25">
      <c r="B563" s="89"/>
      <c r="C563" s="89"/>
      <c r="D563" s="89"/>
      <c r="E563" s="90"/>
      <c r="F563" s="89"/>
      <c r="G563" s="89"/>
      <c r="H563" s="89"/>
      <c r="I563" s="89"/>
      <c r="J563" s="92" t="str">
        <f>IFERROR(IF(Table2[[#This Row],[Item Code]]="","",SUMIFS('PO Management'!G:G,'PO Management'!E:E,Table2[[#This Row],[Item Code]],'PO Management'!K:K,"receive from stock")),"")</f>
        <v/>
      </c>
      <c r="K563" s="92" t="str">
        <f>IFERROR(IF(Table2[[#This Row],[Item Code]]="","",SUMIFS('PO Management'!G:G,'PO Management'!E:E,Table2[[#This Row],[Item Code]],'PO Management'!O:O,"received")),"")</f>
        <v/>
      </c>
      <c r="L563" s="92" t="str">
        <f>IFERROR(IF(Table2[[#This Row],[Item Code]]="","",Table2[[#This Row],[Beginning On Hand Stock]]-Table2[[#This Row],[Delivered from stock]]+Table2[[#This Row],[Adding to stock]]),"")</f>
        <v/>
      </c>
    </row>
    <row r="564" spans="2:12" ht="30" customHeight="1" x14ac:dyDescent="0.25">
      <c r="B564" s="89"/>
      <c r="C564" s="89"/>
      <c r="D564" s="89"/>
      <c r="E564" s="90"/>
      <c r="F564" s="89"/>
      <c r="G564" s="89"/>
      <c r="H564" s="89"/>
      <c r="I564" s="89"/>
      <c r="J564" s="92" t="str">
        <f>IFERROR(IF(Table2[[#This Row],[Item Code]]="","",SUMIFS('PO Management'!G:G,'PO Management'!E:E,Table2[[#This Row],[Item Code]],'PO Management'!K:K,"receive from stock")),"")</f>
        <v/>
      </c>
      <c r="K564" s="92" t="str">
        <f>IFERROR(IF(Table2[[#This Row],[Item Code]]="","",SUMIFS('PO Management'!G:G,'PO Management'!E:E,Table2[[#This Row],[Item Code]],'PO Management'!O:O,"received")),"")</f>
        <v/>
      </c>
      <c r="L564" s="92" t="str">
        <f>IFERROR(IF(Table2[[#This Row],[Item Code]]="","",Table2[[#This Row],[Beginning On Hand Stock]]-Table2[[#This Row],[Delivered from stock]]+Table2[[#This Row],[Adding to stock]]),"")</f>
        <v/>
      </c>
    </row>
    <row r="565" spans="2:12" ht="30" customHeight="1" x14ac:dyDescent="0.25">
      <c r="B565" s="89"/>
      <c r="C565" s="89"/>
      <c r="D565" s="89"/>
      <c r="E565" s="90"/>
      <c r="F565" s="89"/>
      <c r="G565" s="89"/>
      <c r="H565" s="89"/>
      <c r="I565" s="89"/>
      <c r="J565" s="92" t="str">
        <f>IFERROR(IF(Table2[[#This Row],[Item Code]]="","",SUMIFS('PO Management'!G:G,'PO Management'!E:E,Table2[[#This Row],[Item Code]],'PO Management'!K:K,"receive from stock")),"")</f>
        <v/>
      </c>
      <c r="K565" s="92" t="str">
        <f>IFERROR(IF(Table2[[#This Row],[Item Code]]="","",SUMIFS('PO Management'!G:G,'PO Management'!E:E,Table2[[#This Row],[Item Code]],'PO Management'!O:O,"received")),"")</f>
        <v/>
      </c>
      <c r="L565" s="92" t="str">
        <f>IFERROR(IF(Table2[[#This Row],[Item Code]]="","",Table2[[#This Row],[Beginning On Hand Stock]]-Table2[[#This Row],[Delivered from stock]]+Table2[[#This Row],[Adding to stock]]),"")</f>
        <v/>
      </c>
    </row>
    <row r="566" spans="2:12" ht="30" customHeight="1" x14ac:dyDescent="0.25">
      <c r="B566" s="89"/>
      <c r="C566" s="89"/>
      <c r="D566" s="89"/>
      <c r="E566" s="90"/>
      <c r="F566" s="89"/>
      <c r="G566" s="89"/>
      <c r="H566" s="89"/>
      <c r="I566" s="89"/>
      <c r="J566" s="92" t="str">
        <f>IFERROR(IF(Table2[[#This Row],[Item Code]]="","",SUMIFS('PO Management'!G:G,'PO Management'!E:E,Table2[[#This Row],[Item Code]],'PO Management'!K:K,"receive from stock")),"")</f>
        <v/>
      </c>
      <c r="K566" s="92" t="str">
        <f>IFERROR(IF(Table2[[#This Row],[Item Code]]="","",SUMIFS('PO Management'!G:G,'PO Management'!E:E,Table2[[#This Row],[Item Code]],'PO Management'!O:O,"received")),"")</f>
        <v/>
      </c>
      <c r="L566" s="92" t="str">
        <f>IFERROR(IF(Table2[[#This Row],[Item Code]]="","",Table2[[#This Row],[Beginning On Hand Stock]]-Table2[[#This Row],[Delivered from stock]]+Table2[[#This Row],[Adding to stock]]),"")</f>
        <v/>
      </c>
    </row>
    <row r="567" spans="2:12" ht="30" customHeight="1" x14ac:dyDescent="0.25">
      <c r="B567" s="89"/>
      <c r="C567" s="89"/>
      <c r="D567" s="89"/>
      <c r="E567" s="90"/>
      <c r="F567" s="89"/>
      <c r="G567" s="89"/>
      <c r="H567" s="89"/>
      <c r="I567" s="89"/>
      <c r="J567" s="92" t="str">
        <f>IFERROR(IF(Table2[[#This Row],[Item Code]]="","",SUMIFS('PO Management'!G:G,'PO Management'!E:E,Table2[[#This Row],[Item Code]],'PO Management'!K:K,"receive from stock")),"")</f>
        <v/>
      </c>
      <c r="K567" s="92" t="str">
        <f>IFERROR(IF(Table2[[#This Row],[Item Code]]="","",SUMIFS('PO Management'!G:G,'PO Management'!E:E,Table2[[#This Row],[Item Code]],'PO Management'!O:O,"received")),"")</f>
        <v/>
      </c>
      <c r="L567" s="92" t="str">
        <f>IFERROR(IF(Table2[[#This Row],[Item Code]]="","",Table2[[#This Row],[Beginning On Hand Stock]]-Table2[[#This Row],[Delivered from stock]]+Table2[[#This Row],[Adding to stock]]),"")</f>
        <v/>
      </c>
    </row>
    <row r="568" spans="2:12" ht="30" customHeight="1" x14ac:dyDescent="0.25">
      <c r="B568" s="89"/>
      <c r="C568" s="89"/>
      <c r="D568" s="89"/>
      <c r="E568" s="90"/>
      <c r="F568" s="89"/>
      <c r="G568" s="89"/>
      <c r="H568" s="89"/>
      <c r="I568" s="89"/>
      <c r="J568" s="92" t="str">
        <f>IFERROR(IF(Table2[[#This Row],[Item Code]]="","",SUMIFS('PO Management'!G:G,'PO Management'!E:E,Table2[[#This Row],[Item Code]],'PO Management'!K:K,"receive from stock")),"")</f>
        <v/>
      </c>
      <c r="K568" s="92" t="str">
        <f>IFERROR(IF(Table2[[#This Row],[Item Code]]="","",SUMIFS('PO Management'!G:G,'PO Management'!E:E,Table2[[#This Row],[Item Code]],'PO Management'!O:O,"received")),"")</f>
        <v/>
      </c>
      <c r="L568" s="92" t="str">
        <f>IFERROR(IF(Table2[[#This Row],[Item Code]]="","",Table2[[#This Row],[Beginning On Hand Stock]]-Table2[[#This Row],[Delivered from stock]]+Table2[[#This Row],[Adding to stock]]),"")</f>
        <v/>
      </c>
    </row>
    <row r="569" spans="2:12" ht="30" customHeight="1" x14ac:dyDescent="0.25">
      <c r="B569" s="89"/>
      <c r="C569" s="89"/>
      <c r="D569" s="89"/>
      <c r="E569" s="90"/>
      <c r="F569" s="89"/>
      <c r="G569" s="89"/>
      <c r="H569" s="89"/>
      <c r="I569" s="89"/>
      <c r="J569" s="92" t="str">
        <f>IFERROR(IF(Table2[[#This Row],[Item Code]]="","",SUMIFS('PO Management'!G:G,'PO Management'!E:E,Table2[[#This Row],[Item Code]],'PO Management'!K:K,"receive from stock")),"")</f>
        <v/>
      </c>
      <c r="K569" s="92" t="str">
        <f>IFERROR(IF(Table2[[#This Row],[Item Code]]="","",SUMIFS('PO Management'!G:G,'PO Management'!E:E,Table2[[#This Row],[Item Code]],'PO Management'!O:O,"received")),"")</f>
        <v/>
      </c>
      <c r="L569" s="92" t="str">
        <f>IFERROR(IF(Table2[[#This Row],[Item Code]]="","",Table2[[#This Row],[Beginning On Hand Stock]]-Table2[[#This Row],[Delivered from stock]]+Table2[[#This Row],[Adding to stock]]),"")</f>
        <v/>
      </c>
    </row>
    <row r="570" spans="2:12" ht="30" customHeight="1" x14ac:dyDescent="0.25">
      <c r="B570" s="89"/>
      <c r="C570" s="89"/>
      <c r="D570" s="89"/>
      <c r="E570" s="90"/>
      <c r="F570" s="89"/>
      <c r="G570" s="89"/>
      <c r="H570" s="89"/>
      <c r="I570" s="89"/>
      <c r="J570" s="92" t="str">
        <f>IFERROR(IF(Table2[[#This Row],[Item Code]]="","",SUMIFS('PO Management'!G:G,'PO Management'!E:E,Table2[[#This Row],[Item Code]],'PO Management'!K:K,"receive from stock")),"")</f>
        <v/>
      </c>
      <c r="K570" s="92" t="str">
        <f>IFERROR(IF(Table2[[#This Row],[Item Code]]="","",SUMIFS('PO Management'!G:G,'PO Management'!E:E,Table2[[#This Row],[Item Code]],'PO Management'!O:O,"received")),"")</f>
        <v/>
      </c>
      <c r="L570" s="92" t="str">
        <f>IFERROR(IF(Table2[[#This Row],[Item Code]]="","",Table2[[#This Row],[Beginning On Hand Stock]]-Table2[[#This Row],[Delivered from stock]]+Table2[[#This Row],[Adding to stock]]),"")</f>
        <v/>
      </c>
    </row>
    <row r="571" spans="2:12" ht="30" customHeight="1" x14ac:dyDescent="0.25">
      <c r="B571" s="89"/>
      <c r="C571" s="89"/>
      <c r="D571" s="89"/>
      <c r="E571" s="90"/>
      <c r="F571" s="89"/>
      <c r="G571" s="89"/>
      <c r="H571" s="89"/>
      <c r="I571" s="89"/>
      <c r="J571" s="92" t="str">
        <f>IFERROR(IF(Table2[[#This Row],[Item Code]]="","",SUMIFS('PO Management'!G:G,'PO Management'!E:E,Table2[[#This Row],[Item Code]],'PO Management'!K:K,"receive from stock")),"")</f>
        <v/>
      </c>
      <c r="K571" s="92" t="str">
        <f>IFERROR(IF(Table2[[#This Row],[Item Code]]="","",SUMIFS('PO Management'!G:G,'PO Management'!E:E,Table2[[#This Row],[Item Code]],'PO Management'!O:O,"received")),"")</f>
        <v/>
      </c>
      <c r="L571" s="92" t="str">
        <f>IFERROR(IF(Table2[[#This Row],[Item Code]]="","",Table2[[#This Row],[Beginning On Hand Stock]]-Table2[[#This Row],[Delivered from stock]]+Table2[[#This Row],[Adding to stock]]),"")</f>
        <v/>
      </c>
    </row>
    <row r="572" spans="2:12" ht="30" customHeight="1" x14ac:dyDescent="0.25">
      <c r="B572" s="89"/>
      <c r="C572" s="89"/>
      <c r="D572" s="89"/>
      <c r="E572" s="90"/>
      <c r="F572" s="89"/>
      <c r="G572" s="89"/>
      <c r="H572" s="89"/>
      <c r="I572" s="89"/>
      <c r="J572" s="92" t="str">
        <f>IFERROR(IF(Table2[[#This Row],[Item Code]]="","",SUMIFS('PO Management'!G:G,'PO Management'!E:E,Table2[[#This Row],[Item Code]],'PO Management'!K:K,"receive from stock")),"")</f>
        <v/>
      </c>
      <c r="K572" s="92" t="str">
        <f>IFERROR(IF(Table2[[#This Row],[Item Code]]="","",SUMIFS('PO Management'!G:G,'PO Management'!E:E,Table2[[#This Row],[Item Code]],'PO Management'!O:O,"received")),"")</f>
        <v/>
      </c>
      <c r="L572" s="92" t="str">
        <f>IFERROR(IF(Table2[[#This Row],[Item Code]]="","",Table2[[#This Row],[Beginning On Hand Stock]]-Table2[[#This Row],[Delivered from stock]]+Table2[[#This Row],[Adding to stock]]),"")</f>
        <v/>
      </c>
    </row>
    <row r="573" spans="2:12" ht="30" customHeight="1" x14ac:dyDescent="0.25">
      <c r="B573" s="89"/>
      <c r="C573" s="89"/>
      <c r="D573" s="89"/>
      <c r="E573" s="90"/>
      <c r="F573" s="89"/>
      <c r="G573" s="89"/>
      <c r="H573" s="89"/>
      <c r="I573" s="89"/>
      <c r="J573" s="92" t="str">
        <f>IFERROR(IF(Table2[[#This Row],[Item Code]]="","",SUMIFS('PO Management'!G:G,'PO Management'!E:E,Table2[[#This Row],[Item Code]],'PO Management'!K:K,"receive from stock")),"")</f>
        <v/>
      </c>
      <c r="K573" s="92" t="str">
        <f>IFERROR(IF(Table2[[#This Row],[Item Code]]="","",SUMIFS('PO Management'!G:G,'PO Management'!E:E,Table2[[#This Row],[Item Code]],'PO Management'!O:O,"received")),"")</f>
        <v/>
      </c>
      <c r="L573" s="92" t="str">
        <f>IFERROR(IF(Table2[[#This Row],[Item Code]]="","",Table2[[#This Row],[Beginning On Hand Stock]]-Table2[[#This Row],[Delivered from stock]]+Table2[[#This Row],[Adding to stock]]),"")</f>
        <v/>
      </c>
    </row>
    <row r="574" spans="2:12" ht="30" customHeight="1" x14ac:dyDescent="0.25">
      <c r="B574" s="89"/>
      <c r="C574" s="89"/>
      <c r="D574" s="89"/>
      <c r="E574" s="90"/>
      <c r="F574" s="89"/>
      <c r="G574" s="89"/>
      <c r="H574" s="89"/>
      <c r="I574" s="89"/>
      <c r="J574" s="92" t="str">
        <f>IFERROR(IF(Table2[[#This Row],[Item Code]]="","",SUMIFS('PO Management'!G:G,'PO Management'!E:E,Table2[[#This Row],[Item Code]],'PO Management'!K:K,"receive from stock")),"")</f>
        <v/>
      </c>
      <c r="K574" s="92" t="str">
        <f>IFERROR(IF(Table2[[#This Row],[Item Code]]="","",SUMIFS('PO Management'!G:G,'PO Management'!E:E,Table2[[#This Row],[Item Code]],'PO Management'!O:O,"received")),"")</f>
        <v/>
      </c>
      <c r="L574" s="92" t="str">
        <f>IFERROR(IF(Table2[[#This Row],[Item Code]]="","",Table2[[#This Row],[Beginning On Hand Stock]]-Table2[[#This Row],[Delivered from stock]]+Table2[[#This Row],[Adding to stock]]),"")</f>
        <v/>
      </c>
    </row>
    <row r="575" spans="2:12" ht="30" customHeight="1" x14ac:dyDescent="0.25">
      <c r="B575" s="89"/>
      <c r="C575" s="89"/>
      <c r="D575" s="89"/>
      <c r="E575" s="90"/>
      <c r="F575" s="89"/>
      <c r="G575" s="89"/>
      <c r="H575" s="89"/>
      <c r="I575" s="89"/>
      <c r="J575" s="92" t="str">
        <f>IFERROR(IF(Table2[[#This Row],[Item Code]]="","",SUMIFS('PO Management'!G:G,'PO Management'!E:E,Table2[[#This Row],[Item Code]],'PO Management'!K:K,"receive from stock")),"")</f>
        <v/>
      </c>
      <c r="K575" s="92" t="str">
        <f>IFERROR(IF(Table2[[#This Row],[Item Code]]="","",SUMIFS('PO Management'!G:G,'PO Management'!E:E,Table2[[#This Row],[Item Code]],'PO Management'!O:O,"received")),"")</f>
        <v/>
      </c>
      <c r="L575" s="92" t="str">
        <f>IFERROR(IF(Table2[[#This Row],[Item Code]]="","",Table2[[#This Row],[Beginning On Hand Stock]]-Table2[[#This Row],[Delivered from stock]]+Table2[[#This Row],[Adding to stock]]),"")</f>
        <v/>
      </c>
    </row>
    <row r="576" spans="2:12" ht="30" customHeight="1" x14ac:dyDescent="0.25">
      <c r="B576" s="89"/>
      <c r="C576" s="89"/>
      <c r="D576" s="89"/>
      <c r="E576" s="90"/>
      <c r="F576" s="89"/>
      <c r="G576" s="89"/>
      <c r="H576" s="89"/>
      <c r="I576" s="89"/>
      <c r="J576" s="92" t="str">
        <f>IFERROR(IF(Table2[[#This Row],[Item Code]]="","",SUMIFS('PO Management'!G:G,'PO Management'!E:E,Table2[[#This Row],[Item Code]],'PO Management'!K:K,"receive from stock")),"")</f>
        <v/>
      </c>
      <c r="K576" s="92" t="str">
        <f>IFERROR(IF(Table2[[#This Row],[Item Code]]="","",SUMIFS('PO Management'!G:G,'PO Management'!E:E,Table2[[#This Row],[Item Code]],'PO Management'!O:O,"received")),"")</f>
        <v/>
      </c>
      <c r="L576" s="92" t="str">
        <f>IFERROR(IF(Table2[[#This Row],[Item Code]]="","",Table2[[#This Row],[Beginning On Hand Stock]]-Table2[[#This Row],[Delivered from stock]]+Table2[[#This Row],[Adding to stock]]),"")</f>
        <v/>
      </c>
    </row>
    <row r="577" spans="2:12" ht="30" customHeight="1" x14ac:dyDescent="0.25">
      <c r="B577" s="89"/>
      <c r="C577" s="89"/>
      <c r="D577" s="89"/>
      <c r="E577" s="90"/>
      <c r="F577" s="89"/>
      <c r="G577" s="89"/>
      <c r="H577" s="89"/>
      <c r="I577" s="89"/>
      <c r="J577" s="92" t="str">
        <f>IFERROR(IF(Table2[[#This Row],[Item Code]]="","",SUMIFS('PO Management'!G:G,'PO Management'!E:E,Table2[[#This Row],[Item Code]],'PO Management'!K:K,"receive from stock")),"")</f>
        <v/>
      </c>
      <c r="K577" s="92" t="str">
        <f>IFERROR(IF(Table2[[#This Row],[Item Code]]="","",SUMIFS('PO Management'!G:G,'PO Management'!E:E,Table2[[#This Row],[Item Code]],'PO Management'!O:O,"received")),"")</f>
        <v/>
      </c>
      <c r="L577" s="92" t="str">
        <f>IFERROR(IF(Table2[[#This Row],[Item Code]]="","",Table2[[#This Row],[Beginning On Hand Stock]]-Table2[[#This Row],[Delivered from stock]]+Table2[[#This Row],[Adding to stock]]),"")</f>
        <v/>
      </c>
    </row>
    <row r="578" spans="2:12" ht="30" customHeight="1" x14ac:dyDescent="0.25">
      <c r="B578" s="89"/>
      <c r="C578" s="89"/>
      <c r="D578" s="89"/>
      <c r="E578" s="90"/>
      <c r="F578" s="89"/>
      <c r="G578" s="89"/>
      <c r="H578" s="89"/>
      <c r="I578" s="89"/>
      <c r="J578" s="92" t="str">
        <f>IFERROR(IF(Table2[[#This Row],[Item Code]]="","",SUMIFS('PO Management'!G:G,'PO Management'!E:E,Table2[[#This Row],[Item Code]],'PO Management'!K:K,"receive from stock")),"")</f>
        <v/>
      </c>
      <c r="K578" s="92" t="str">
        <f>IFERROR(IF(Table2[[#This Row],[Item Code]]="","",SUMIFS('PO Management'!G:G,'PO Management'!E:E,Table2[[#This Row],[Item Code]],'PO Management'!O:O,"received")),"")</f>
        <v/>
      </c>
      <c r="L578" s="92" t="str">
        <f>IFERROR(IF(Table2[[#This Row],[Item Code]]="","",Table2[[#This Row],[Beginning On Hand Stock]]-Table2[[#This Row],[Delivered from stock]]+Table2[[#This Row],[Adding to stock]]),"")</f>
        <v/>
      </c>
    </row>
    <row r="579" spans="2:12" ht="30" customHeight="1" x14ac:dyDescent="0.25">
      <c r="B579" s="89"/>
      <c r="C579" s="89"/>
      <c r="D579" s="89"/>
      <c r="E579" s="90"/>
      <c r="F579" s="89"/>
      <c r="G579" s="89"/>
      <c r="H579" s="89"/>
      <c r="I579" s="89"/>
      <c r="J579" s="92" t="str">
        <f>IFERROR(IF(Table2[[#This Row],[Item Code]]="","",SUMIFS('PO Management'!G:G,'PO Management'!E:E,Table2[[#This Row],[Item Code]],'PO Management'!K:K,"receive from stock")),"")</f>
        <v/>
      </c>
      <c r="K579" s="92" t="str">
        <f>IFERROR(IF(Table2[[#This Row],[Item Code]]="","",SUMIFS('PO Management'!G:G,'PO Management'!E:E,Table2[[#This Row],[Item Code]],'PO Management'!O:O,"received")),"")</f>
        <v/>
      </c>
      <c r="L579" s="92" t="str">
        <f>IFERROR(IF(Table2[[#This Row],[Item Code]]="","",Table2[[#This Row],[Beginning On Hand Stock]]-Table2[[#This Row],[Delivered from stock]]+Table2[[#This Row],[Adding to stock]]),"")</f>
        <v/>
      </c>
    </row>
    <row r="580" spans="2:12" ht="30" customHeight="1" x14ac:dyDescent="0.25">
      <c r="B580" s="89"/>
      <c r="C580" s="89"/>
      <c r="D580" s="89"/>
      <c r="E580" s="90"/>
      <c r="F580" s="89"/>
      <c r="G580" s="89"/>
      <c r="H580" s="89"/>
      <c r="I580" s="89"/>
      <c r="J580" s="92" t="str">
        <f>IFERROR(IF(Table2[[#This Row],[Item Code]]="","",SUMIFS('PO Management'!G:G,'PO Management'!E:E,Table2[[#This Row],[Item Code]],'PO Management'!K:K,"receive from stock")),"")</f>
        <v/>
      </c>
      <c r="K580" s="92" t="str">
        <f>IFERROR(IF(Table2[[#This Row],[Item Code]]="","",SUMIFS('PO Management'!G:G,'PO Management'!E:E,Table2[[#This Row],[Item Code]],'PO Management'!O:O,"received")),"")</f>
        <v/>
      </c>
      <c r="L580" s="92" t="str">
        <f>IFERROR(IF(Table2[[#This Row],[Item Code]]="","",Table2[[#This Row],[Beginning On Hand Stock]]-Table2[[#This Row],[Delivered from stock]]+Table2[[#This Row],[Adding to stock]]),"")</f>
        <v/>
      </c>
    </row>
    <row r="581" spans="2:12" ht="30" customHeight="1" x14ac:dyDescent="0.25">
      <c r="B581" s="89"/>
      <c r="C581" s="89"/>
      <c r="D581" s="89"/>
      <c r="E581" s="90"/>
      <c r="F581" s="89"/>
      <c r="G581" s="89"/>
      <c r="H581" s="89"/>
      <c r="I581" s="89"/>
      <c r="J581" s="92" t="str">
        <f>IFERROR(IF(Table2[[#This Row],[Item Code]]="","",SUMIFS('PO Management'!G:G,'PO Management'!E:E,Table2[[#This Row],[Item Code]],'PO Management'!K:K,"receive from stock")),"")</f>
        <v/>
      </c>
      <c r="K581" s="92" t="str">
        <f>IFERROR(IF(Table2[[#This Row],[Item Code]]="","",SUMIFS('PO Management'!G:G,'PO Management'!E:E,Table2[[#This Row],[Item Code]],'PO Management'!O:O,"received")),"")</f>
        <v/>
      </c>
      <c r="L581" s="92" t="str">
        <f>IFERROR(IF(Table2[[#This Row],[Item Code]]="","",Table2[[#This Row],[Beginning On Hand Stock]]-Table2[[#This Row],[Delivered from stock]]+Table2[[#This Row],[Adding to stock]]),"")</f>
        <v/>
      </c>
    </row>
    <row r="582" spans="2:12" ht="30" customHeight="1" x14ac:dyDescent="0.25">
      <c r="B582" s="89"/>
      <c r="C582" s="89"/>
      <c r="D582" s="89"/>
      <c r="E582" s="90"/>
      <c r="F582" s="89"/>
      <c r="G582" s="89"/>
      <c r="H582" s="89"/>
      <c r="I582" s="89"/>
      <c r="J582" s="92" t="str">
        <f>IFERROR(IF(Table2[[#This Row],[Item Code]]="","",SUMIFS('PO Management'!G:G,'PO Management'!E:E,Table2[[#This Row],[Item Code]],'PO Management'!K:K,"receive from stock")),"")</f>
        <v/>
      </c>
      <c r="K582" s="92" t="str">
        <f>IFERROR(IF(Table2[[#This Row],[Item Code]]="","",SUMIFS('PO Management'!G:G,'PO Management'!E:E,Table2[[#This Row],[Item Code]],'PO Management'!O:O,"received")),"")</f>
        <v/>
      </c>
      <c r="L582" s="92" t="str">
        <f>IFERROR(IF(Table2[[#This Row],[Item Code]]="","",Table2[[#This Row],[Beginning On Hand Stock]]-Table2[[#This Row],[Delivered from stock]]+Table2[[#This Row],[Adding to stock]]),"")</f>
        <v/>
      </c>
    </row>
    <row r="583" spans="2:12" ht="30" customHeight="1" x14ac:dyDescent="0.25">
      <c r="B583" s="89"/>
      <c r="C583" s="89"/>
      <c r="D583" s="89"/>
      <c r="E583" s="90"/>
      <c r="F583" s="89"/>
      <c r="G583" s="89"/>
      <c r="H583" s="89"/>
      <c r="I583" s="89"/>
      <c r="J583" s="92" t="str">
        <f>IFERROR(IF(Table2[[#This Row],[Item Code]]="","",SUMIFS('PO Management'!G:G,'PO Management'!E:E,Table2[[#This Row],[Item Code]],'PO Management'!K:K,"receive from stock")),"")</f>
        <v/>
      </c>
      <c r="K583" s="92" t="str">
        <f>IFERROR(IF(Table2[[#This Row],[Item Code]]="","",SUMIFS('PO Management'!G:G,'PO Management'!E:E,Table2[[#This Row],[Item Code]],'PO Management'!O:O,"received")),"")</f>
        <v/>
      </c>
      <c r="L583" s="92" t="str">
        <f>IFERROR(IF(Table2[[#This Row],[Item Code]]="","",Table2[[#This Row],[Beginning On Hand Stock]]-Table2[[#This Row],[Delivered from stock]]+Table2[[#This Row],[Adding to stock]]),"")</f>
        <v/>
      </c>
    </row>
    <row r="584" spans="2:12" ht="30" customHeight="1" x14ac:dyDescent="0.25">
      <c r="B584" s="89"/>
      <c r="C584" s="89"/>
      <c r="D584" s="89"/>
      <c r="E584" s="90"/>
      <c r="F584" s="89"/>
      <c r="G584" s="89"/>
      <c r="H584" s="89"/>
      <c r="I584" s="89"/>
      <c r="J584" s="92" t="str">
        <f>IFERROR(IF(Table2[[#This Row],[Item Code]]="","",SUMIFS('PO Management'!G:G,'PO Management'!E:E,Table2[[#This Row],[Item Code]],'PO Management'!K:K,"receive from stock")),"")</f>
        <v/>
      </c>
      <c r="K584" s="92" t="str">
        <f>IFERROR(IF(Table2[[#This Row],[Item Code]]="","",SUMIFS('PO Management'!G:G,'PO Management'!E:E,Table2[[#This Row],[Item Code]],'PO Management'!O:O,"received")),"")</f>
        <v/>
      </c>
      <c r="L584" s="92" t="str">
        <f>IFERROR(IF(Table2[[#This Row],[Item Code]]="","",Table2[[#This Row],[Beginning On Hand Stock]]-Table2[[#This Row],[Delivered from stock]]+Table2[[#This Row],[Adding to stock]]),"")</f>
        <v/>
      </c>
    </row>
    <row r="585" spans="2:12" ht="30" customHeight="1" x14ac:dyDescent="0.25">
      <c r="B585" s="89"/>
      <c r="C585" s="89"/>
      <c r="D585" s="89"/>
      <c r="E585" s="90"/>
      <c r="F585" s="89"/>
      <c r="G585" s="89"/>
      <c r="H585" s="89"/>
      <c r="I585" s="89"/>
      <c r="J585" s="92" t="str">
        <f>IFERROR(IF(Table2[[#This Row],[Item Code]]="","",SUMIFS('PO Management'!G:G,'PO Management'!E:E,Table2[[#This Row],[Item Code]],'PO Management'!K:K,"receive from stock")),"")</f>
        <v/>
      </c>
      <c r="K585" s="92" t="str">
        <f>IFERROR(IF(Table2[[#This Row],[Item Code]]="","",SUMIFS('PO Management'!G:G,'PO Management'!E:E,Table2[[#This Row],[Item Code]],'PO Management'!O:O,"received")),"")</f>
        <v/>
      </c>
      <c r="L585" s="92" t="str">
        <f>IFERROR(IF(Table2[[#This Row],[Item Code]]="","",Table2[[#This Row],[Beginning On Hand Stock]]-Table2[[#This Row],[Delivered from stock]]+Table2[[#This Row],[Adding to stock]]),"")</f>
        <v/>
      </c>
    </row>
    <row r="586" spans="2:12" ht="30" customHeight="1" x14ac:dyDescent="0.25">
      <c r="B586" s="89"/>
      <c r="C586" s="89"/>
      <c r="D586" s="89"/>
      <c r="E586" s="90"/>
      <c r="F586" s="89"/>
      <c r="G586" s="89"/>
      <c r="H586" s="89"/>
      <c r="I586" s="89"/>
      <c r="J586" s="92" t="str">
        <f>IFERROR(IF(Table2[[#This Row],[Item Code]]="","",SUMIFS('PO Management'!G:G,'PO Management'!E:E,Table2[[#This Row],[Item Code]],'PO Management'!K:K,"receive from stock")),"")</f>
        <v/>
      </c>
      <c r="K586" s="92" t="str">
        <f>IFERROR(IF(Table2[[#This Row],[Item Code]]="","",SUMIFS('PO Management'!G:G,'PO Management'!E:E,Table2[[#This Row],[Item Code]],'PO Management'!O:O,"received")),"")</f>
        <v/>
      </c>
      <c r="L586" s="92" t="str">
        <f>IFERROR(IF(Table2[[#This Row],[Item Code]]="","",Table2[[#This Row],[Beginning On Hand Stock]]-Table2[[#This Row],[Delivered from stock]]+Table2[[#This Row],[Adding to stock]]),"")</f>
        <v/>
      </c>
    </row>
    <row r="587" spans="2:12" ht="30" customHeight="1" x14ac:dyDescent="0.25">
      <c r="B587" s="89"/>
      <c r="C587" s="89"/>
      <c r="D587" s="89"/>
      <c r="E587" s="90"/>
      <c r="F587" s="89"/>
      <c r="G587" s="89"/>
      <c r="H587" s="89"/>
      <c r="I587" s="89"/>
      <c r="J587" s="92" t="str">
        <f>IFERROR(IF(Table2[[#This Row],[Item Code]]="","",SUMIFS('PO Management'!G:G,'PO Management'!E:E,Table2[[#This Row],[Item Code]],'PO Management'!K:K,"receive from stock")),"")</f>
        <v/>
      </c>
      <c r="K587" s="92" t="str">
        <f>IFERROR(IF(Table2[[#This Row],[Item Code]]="","",SUMIFS('PO Management'!G:G,'PO Management'!E:E,Table2[[#This Row],[Item Code]],'PO Management'!O:O,"received")),"")</f>
        <v/>
      </c>
      <c r="L587" s="92" t="str">
        <f>IFERROR(IF(Table2[[#This Row],[Item Code]]="","",Table2[[#This Row],[Beginning On Hand Stock]]-Table2[[#This Row],[Delivered from stock]]+Table2[[#This Row],[Adding to stock]]),"")</f>
        <v/>
      </c>
    </row>
    <row r="588" spans="2:12" ht="30" customHeight="1" x14ac:dyDescent="0.25">
      <c r="B588" s="89"/>
      <c r="C588" s="89"/>
      <c r="D588" s="89"/>
      <c r="E588" s="90"/>
      <c r="F588" s="89"/>
      <c r="G588" s="89"/>
      <c r="H588" s="89"/>
      <c r="I588" s="89"/>
      <c r="J588" s="92" t="str">
        <f>IFERROR(IF(Table2[[#This Row],[Item Code]]="","",SUMIFS('PO Management'!G:G,'PO Management'!E:E,Table2[[#This Row],[Item Code]],'PO Management'!K:K,"receive from stock")),"")</f>
        <v/>
      </c>
      <c r="K588" s="92" t="str">
        <f>IFERROR(IF(Table2[[#This Row],[Item Code]]="","",SUMIFS('PO Management'!G:G,'PO Management'!E:E,Table2[[#This Row],[Item Code]],'PO Management'!O:O,"received")),"")</f>
        <v/>
      </c>
      <c r="L588" s="92" t="str">
        <f>IFERROR(IF(Table2[[#This Row],[Item Code]]="","",Table2[[#This Row],[Beginning On Hand Stock]]-Table2[[#This Row],[Delivered from stock]]+Table2[[#This Row],[Adding to stock]]),"")</f>
        <v/>
      </c>
    </row>
    <row r="589" spans="2:12" ht="30" customHeight="1" x14ac:dyDescent="0.25">
      <c r="B589" s="89"/>
      <c r="C589" s="89"/>
      <c r="D589" s="89"/>
      <c r="E589" s="90"/>
      <c r="F589" s="89"/>
      <c r="G589" s="89"/>
      <c r="H589" s="89"/>
      <c r="I589" s="89"/>
      <c r="J589" s="92" t="str">
        <f>IFERROR(IF(Table2[[#This Row],[Item Code]]="","",SUMIFS('PO Management'!G:G,'PO Management'!E:E,Table2[[#This Row],[Item Code]],'PO Management'!K:K,"receive from stock")),"")</f>
        <v/>
      </c>
      <c r="K589" s="92" t="str">
        <f>IFERROR(IF(Table2[[#This Row],[Item Code]]="","",SUMIFS('PO Management'!G:G,'PO Management'!E:E,Table2[[#This Row],[Item Code]],'PO Management'!O:O,"received")),"")</f>
        <v/>
      </c>
      <c r="L589" s="92" t="str">
        <f>IFERROR(IF(Table2[[#This Row],[Item Code]]="","",Table2[[#This Row],[Beginning On Hand Stock]]-Table2[[#This Row],[Delivered from stock]]+Table2[[#This Row],[Adding to stock]]),"")</f>
        <v/>
      </c>
    </row>
    <row r="590" spans="2:12" ht="30" customHeight="1" x14ac:dyDescent="0.25">
      <c r="B590" s="89"/>
      <c r="C590" s="89"/>
      <c r="D590" s="89"/>
      <c r="E590" s="90"/>
      <c r="F590" s="89"/>
      <c r="G590" s="89"/>
      <c r="H590" s="89"/>
      <c r="I590" s="89"/>
      <c r="J590" s="92" t="str">
        <f>IFERROR(IF(Table2[[#This Row],[Item Code]]="","",SUMIFS('PO Management'!G:G,'PO Management'!E:E,Table2[[#This Row],[Item Code]],'PO Management'!K:K,"receive from stock")),"")</f>
        <v/>
      </c>
      <c r="K590" s="92" t="str">
        <f>IFERROR(IF(Table2[[#This Row],[Item Code]]="","",SUMIFS('PO Management'!G:G,'PO Management'!E:E,Table2[[#This Row],[Item Code]],'PO Management'!O:O,"received")),"")</f>
        <v/>
      </c>
      <c r="L590" s="92" t="str">
        <f>IFERROR(IF(Table2[[#This Row],[Item Code]]="","",Table2[[#This Row],[Beginning On Hand Stock]]-Table2[[#This Row],[Delivered from stock]]+Table2[[#This Row],[Adding to stock]]),"")</f>
        <v/>
      </c>
    </row>
    <row r="591" spans="2:12" ht="30" customHeight="1" x14ac:dyDescent="0.25">
      <c r="B591" s="89"/>
      <c r="C591" s="89"/>
      <c r="D591" s="89"/>
      <c r="E591" s="90"/>
      <c r="F591" s="89"/>
      <c r="G591" s="89"/>
      <c r="H591" s="89"/>
      <c r="I591" s="89"/>
      <c r="J591" s="92" t="str">
        <f>IFERROR(IF(Table2[[#This Row],[Item Code]]="","",SUMIFS('PO Management'!G:G,'PO Management'!E:E,Table2[[#This Row],[Item Code]],'PO Management'!K:K,"receive from stock")),"")</f>
        <v/>
      </c>
      <c r="K591" s="92" t="str">
        <f>IFERROR(IF(Table2[[#This Row],[Item Code]]="","",SUMIFS('PO Management'!G:G,'PO Management'!E:E,Table2[[#This Row],[Item Code]],'PO Management'!O:O,"received")),"")</f>
        <v/>
      </c>
      <c r="L591" s="92" t="str">
        <f>IFERROR(IF(Table2[[#This Row],[Item Code]]="","",Table2[[#This Row],[Beginning On Hand Stock]]-Table2[[#This Row],[Delivered from stock]]+Table2[[#This Row],[Adding to stock]]),"")</f>
        <v/>
      </c>
    </row>
    <row r="592" spans="2:12" ht="30" customHeight="1" x14ac:dyDescent="0.25">
      <c r="B592" s="89"/>
      <c r="C592" s="89"/>
      <c r="D592" s="89"/>
      <c r="E592" s="90"/>
      <c r="F592" s="89"/>
      <c r="G592" s="89"/>
      <c r="H592" s="89"/>
      <c r="I592" s="89"/>
      <c r="J592" s="92" t="str">
        <f>IFERROR(IF(Table2[[#This Row],[Item Code]]="","",SUMIFS('PO Management'!G:G,'PO Management'!E:E,Table2[[#This Row],[Item Code]],'PO Management'!K:K,"receive from stock")),"")</f>
        <v/>
      </c>
      <c r="K592" s="92" t="str">
        <f>IFERROR(IF(Table2[[#This Row],[Item Code]]="","",SUMIFS('PO Management'!G:G,'PO Management'!E:E,Table2[[#This Row],[Item Code]],'PO Management'!O:O,"received")),"")</f>
        <v/>
      </c>
      <c r="L592" s="92" t="str">
        <f>IFERROR(IF(Table2[[#This Row],[Item Code]]="","",Table2[[#This Row],[Beginning On Hand Stock]]-Table2[[#This Row],[Delivered from stock]]+Table2[[#This Row],[Adding to stock]]),"")</f>
        <v/>
      </c>
    </row>
    <row r="593" spans="2:12" ht="30" customHeight="1" x14ac:dyDescent="0.25">
      <c r="B593" s="89"/>
      <c r="C593" s="89"/>
      <c r="D593" s="89"/>
      <c r="E593" s="90"/>
      <c r="F593" s="89"/>
      <c r="G593" s="89"/>
      <c r="H593" s="89"/>
      <c r="I593" s="89"/>
      <c r="J593" s="92" t="str">
        <f>IFERROR(IF(Table2[[#This Row],[Item Code]]="","",SUMIFS('PO Management'!G:G,'PO Management'!E:E,Table2[[#This Row],[Item Code]],'PO Management'!K:K,"receive from stock")),"")</f>
        <v/>
      </c>
      <c r="K593" s="92" t="str">
        <f>IFERROR(IF(Table2[[#This Row],[Item Code]]="","",SUMIFS('PO Management'!G:G,'PO Management'!E:E,Table2[[#This Row],[Item Code]],'PO Management'!O:O,"received")),"")</f>
        <v/>
      </c>
      <c r="L593" s="92" t="str">
        <f>IFERROR(IF(Table2[[#This Row],[Item Code]]="","",Table2[[#This Row],[Beginning On Hand Stock]]-Table2[[#This Row],[Delivered from stock]]+Table2[[#This Row],[Adding to stock]]),"")</f>
        <v/>
      </c>
    </row>
    <row r="594" spans="2:12" ht="30" customHeight="1" x14ac:dyDescent="0.25">
      <c r="B594" s="89"/>
      <c r="C594" s="89"/>
      <c r="D594" s="89"/>
      <c r="E594" s="90"/>
      <c r="F594" s="89"/>
      <c r="G594" s="89"/>
      <c r="H594" s="89"/>
      <c r="I594" s="89"/>
      <c r="J594" s="92" t="str">
        <f>IFERROR(IF(Table2[[#This Row],[Item Code]]="","",SUMIFS('PO Management'!G:G,'PO Management'!E:E,Table2[[#This Row],[Item Code]],'PO Management'!K:K,"receive from stock")),"")</f>
        <v/>
      </c>
      <c r="K594" s="92" t="str">
        <f>IFERROR(IF(Table2[[#This Row],[Item Code]]="","",SUMIFS('PO Management'!G:G,'PO Management'!E:E,Table2[[#This Row],[Item Code]],'PO Management'!O:O,"received")),"")</f>
        <v/>
      </c>
      <c r="L594" s="92" t="str">
        <f>IFERROR(IF(Table2[[#This Row],[Item Code]]="","",Table2[[#This Row],[Beginning On Hand Stock]]-Table2[[#This Row],[Delivered from stock]]+Table2[[#This Row],[Adding to stock]]),"")</f>
        <v/>
      </c>
    </row>
    <row r="595" spans="2:12" ht="30" customHeight="1" x14ac:dyDescent="0.25">
      <c r="B595" s="89"/>
      <c r="C595" s="89"/>
      <c r="D595" s="89"/>
      <c r="E595" s="90"/>
      <c r="F595" s="89"/>
      <c r="G595" s="89"/>
      <c r="H595" s="89"/>
      <c r="I595" s="89"/>
      <c r="J595" s="92" t="str">
        <f>IFERROR(IF(Table2[[#This Row],[Item Code]]="","",SUMIFS('PO Management'!G:G,'PO Management'!E:E,Table2[[#This Row],[Item Code]],'PO Management'!K:K,"receive from stock")),"")</f>
        <v/>
      </c>
      <c r="K595" s="92" t="str">
        <f>IFERROR(IF(Table2[[#This Row],[Item Code]]="","",SUMIFS('PO Management'!G:G,'PO Management'!E:E,Table2[[#This Row],[Item Code]],'PO Management'!O:O,"received")),"")</f>
        <v/>
      </c>
      <c r="L595" s="92" t="str">
        <f>IFERROR(IF(Table2[[#This Row],[Item Code]]="","",Table2[[#This Row],[Beginning On Hand Stock]]-Table2[[#This Row],[Delivered from stock]]+Table2[[#This Row],[Adding to stock]]),"")</f>
        <v/>
      </c>
    </row>
    <row r="596" spans="2:12" ht="30" customHeight="1" x14ac:dyDescent="0.25">
      <c r="B596" s="89"/>
      <c r="C596" s="89"/>
      <c r="D596" s="89"/>
      <c r="E596" s="90"/>
      <c r="F596" s="89"/>
      <c r="G596" s="89"/>
      <c r="H596" s="89"/>
      <c r="I596" s="89"/>
      <c r="J596" s="92" t="str">
        <f>IFERROR(IF(Table2[[#This Row],[Item Code]]="","",SUMIFS('PO Management'!G:G,'PO Management'!E:E,Table2[[#This Row],[Item Code]],'PO Management'!K:K,"receive from stock")),"")</f>
        <v/>
      </c>
      <c r="K596" s="92" t="str">
        <f>IFERROR(IF(Table2[[#This Row],[Item Code]]="","",SUMIFS('PO Management'!G:G,'PO Management'!E:E,Table2[[#This Row],[Item Code]],'PO Management'!O:O,"received")),"")</f>
        <v/>
      </c>
      <c r="L596" s="92" t="str">
        <f>IFERROR(IF(Table2[[#This Row],[Item Code]]="","",Table2[[#This Row],[Beginning On Hand Stock]]-Table2[[#This Row],[Delivered from stock]]+Table2[[#This Row],[Adding to stock]]),"")</f>
        <v/>
      </c>
    </row>
    <row r="597" spans="2:12" ht="30" customHeight="1" x14ac:dyDescent="0.25">
      <c r="B597" s="89"/>
      <c r="C597" s="89"/>
      <c r="D597" s="89"/>
      <c r="E597" s="90"/>
      <c r="F597" s="89"/>
      <c r="G597" s="89"/>
      <c r="H597" s="89"/>
      <c r="I597" s="89"/>
      <c r="J597" s="92" t="str">
        <f>IFERROR(IF(Table2[[#This Row],[Item Code]]="","",SUMIFS('PO Management'!G:G,'PO Management'!E:E,Table2[[#This Row],[Item Code]],'PO Management'!K:K,"receive from stock")),"")</f>
        <v/>
      </c>
      <c r="K597" s="92" t="str">
        <f>IFERROR(IF(Table2[[#This Row],[Item Code]]="","",SUMIFS('PO Management'!G:G,'PO Management'!E:E,Table2[[#This Row],[Item Code]],'PO Management'!O:O,"received")),"")</f>
        <v/>
      </c>
      <c r="L597" s="92" t="str">
        <f>IFERROR(IF(Table2[[#This Row],[Item Code]]="","",Table2[[#This Row],[Beginning On Hand Stock]]-Table2[[#This Row],[Delivered from stock]]+Table2[[#This Row],[Adding to stock]]),"")</f>
        <v/>
      </c>
    </row>
    <row r="598" spans="2:12" ht="30" customHeight="1" x14ac:dyDescent="0.25">
      <c r="B598" s="89"/>
      <c r="C598" s="89"/>
      <c r="D598" s="89"/>
      <c r="E598" s="90"/>
      <c r="F598" s="89"/>
      <c r="G598" s="89"/>
      <c r="H598" s="89"/>
      <c r="I598" s="89"/>
      <c r="J598" s="92" t="str">
        <f>IFERROR(IF(Table2[[#This Row],[Item Code]]="","",SUMIFS('PO Management'!G:G,'PO Management'!E:E,Table2[[#This Row],[Item Code]],'PO Management'!K:K,"receive from stock")),"")</f>
        <v/>
      </c>
      <c r="K598" s="92" t="str">
        <f>IFERROR(IF(Table2[[#This Row],[Item Code]]="","",SUMIFS('PO Management'!G:G,'PO Management'!E:E,Table2[[#This Row],[Item Code]],'PO Management'!O:O,"received")),"")</f>
        <v/>
      </c>
      <c r="L598" s="92" t="str">
        <f>IFERROR(IF(Table2[[#This Row],[Item Code]]="","",Table2[[#This Row],[Beginning On Hand Stock]]-Table2[[#This Row],[Delivered from stock]]+Table2[[#This Row],[Adding to stock]]),"")</f>
        <v/>
      </c>
    </row>
    <row r="599" spans="2:12" ht="30" customHeight="1" x14ac:dyDescent="0.25">
      <c r="B599" s="89"/>
      <c r="C599" s="89"/>
      <c r="D599" s="89"/>
      <c r="E599" s="90"/>
      <c r="F599" s="89"/>
      <c r="G599" s="89"/>
      <c r="H599" s="89"/>
      <c r="I599" s="89"/>
      <c r="J599" s="92" t="str">
        <f>IFERROR(IF(Table2[[#This Row],[Item Code]]="","",SUMIFS('PO Management'!G:G,'PO Management'!E:E,Table2[[#This Row],[Item Code]],'PO Management'!K:K,"receive from stock")),"")</f>
        <v/>
      </c>
      <c r="K599" s="92" t="str">
        <f>IFERROR(IF(Table2[[#This Row],[Item Code]]="","",SUMIFS('PO Management'!G:G,'PO Management'!E:E,Table2[[#This Row],[Item Code]],'PO Management'!O:O,"received")),"")</f>
        <v/>
      </c>
      <c r="L599" s="92" t="str">
        <f>IFERROR(IF(Table2[[#This Row],[Item Code]]="","",Table2[[#This Row],[Beginning On Hand Stock]]-Table2[[#This Row],[Delivered from stock]]+Table2[[#This Row],[Adding to stock]]),"")</f>
        <v/>
      </c>
    </row>
    <row r="600" spans="2:12" ht="30" customHeight="1" x14ac:dyDescent="0.25">
      <c r="B600" s="89"/>
      <c r="C600" s="89"/>
      <c r="D600" s="89"/>
      <c r="E600" s="90"/>
      <c r="F600" s="89"/>
      <c r="G600" s="89"/>
      <c r="H600" s="89"/>
      <c r="I600" s="89"/>
      <c r="J600" s="92" t="str">
        <f>IFERROR(IF(Table2[[#This Row],[Item Code]]="","",SUMIFS('PO Management'!G:G,'PO Management'!E:E,Table2[[#This Row],[Item Code]],'PO Management'!K:K,"receive from stock")),"")</f>
        <v/>
      </c>
      <c r="K600" s="92" t="str">
        <f>IFERROR(IF(Table2[[#This Row],[Item Code]]="","",SUMIFS('PO Management'!G:G,'PO Management'!E:E,Table2[[#This Row],[Item Code]],'PO Management'!O:O,"received")),"")</f>
        <v/>
      </c>
      <c r="L600" s="92" t="str">
        <f>IFERROR(IF(Table2[[#This Row],[Item Code]]="","",Table2[[#This Row],[Beginning On Hand Stock]]-Table2[[#This Row],[Delivered from stock]]+Table2[[#This Row],[Adding to stock]]),"")</f>
        <v/>
      </c>
    </row>
    <row r="601" spans="2:12" ht="30" customHeight="1" x14ac:dyDescent="0.25">
      <c r="B601" s="89"/>
      <c r="C601" s="89"/>
      <c r="D601" s="89"/>
      <c r="E601" s="90"/>
      <c r="F601" s="89"/>
      <c r="G601" s="89"/>
      <c r="H601" s="89"/>
      <c r="I601" s="89"/>
      <c r="J601" s="92" t="str">
        <f>IFERROR(IF(Table2[[#This Row],[Item Code]]="","",SUMIFS('PO Management'!G:G,'PO Management'!E:E,Table2[[#This Row],[Item Code]],'PO Management'!K:K,"receive from stock")),"")</f>
        <v/>
      </c>
      <c r="K601" s="92" t="str">
        <f>IFERROR(IF(Table2[[#This Row],[Item Code]]="","",SUMIFS('PO Management'!G:G,'PO Management'!E:E,Table2[[#This Row],[Item Code]],'PO Management'!O:O,"received")),"")</f>
        <v/>
      </c>
      <c r="L601" s="92" t="str">
        <f>IFERROR(IF(Table2[[#This Row],[Item Code]]="","",Table2[[#This Row],[Beginning On Hand Stock]]-Table2[[#This Row],[Delivered from stock]]+Table2[[#This Row],[Adding to stock]]),"")</f>
        <v/>
      </c>
    </row>
    <row r="602" spans="2:12" ht="30" customHeight="1" x14ac:dyDescent="0.25">
      <c r="B602" s="89"/>
      <c r="C602" s="89"/>
      <c r="D602" s="89"/>
      <c r="E602" s="90"/>
      <c r="F602" s="89"/>
      <c r="G602" s="89"/>
      <c r="H602" s="89"/>
      <c r="I602" s="89"/>
      <c r="J602" s="92" t="str">
        <f>IFERROR(IF(Table2[[#This Row],[Item Code]]="","",SUMIFS('PO Management'!G:G,'PO Management'!E:E,Table2[[#This Row],[Item Code]],'PO Management'!K:K,"receive from stock")),"")</f>
        <v/>
      </c>
      <c r="K602" s="92" t="str">
        <f>IFERROR(IF(Table2[[#This Row],[Item Code]]="","",SUMIFS('PO Management'!G:G,'PO Management'!E:E,Table2[[#This Row],[Item Code]],'PO Management'!O:O,"received")),"")</f>
        <v/>
      </c>
      <c r="L602" s="92" t="str">
        <f>IFERROR(IF(Table2[[#This Row],[Item Code]]="","",Table2[[#This Row],[Beginning On Hand Stock]]-Table2[[#This Row],[Delivered from stock]]+Table2[[#This Row],[Adding to stock]]),"")</f>
        <v/>
      </c>
    </row>
    <row r="603" spans="2:12" ht="30" customHeight="1" x14ac:dyDescent="0.25">
      <c r="B603" s="89"/>
      <c r="C603" s="89"/>
      <c r="D603" s="89"/>
      <c r="E603" s="90"/>
      <c r="F603" s="89"/>
      <c r="G603" s="89"/>
      <c r="H603" s="89"/>
      <c r="I603" s="89"/>
      <c r="J603" s="92" t="str">
        <f>IFERROR(IF(Table2[[#This Row],[Item Code]]="","",SUMIFS('PO Management'!G:G,'PO Management'!E:E,Table2[[#This Row],[Item Code]],'PO Management'!K:K,"receive from stock")),"")</f>
        <v/>
      </c>
      <c r="K603" s="92" t="str">
        <f>IFERROR(IF(Table2[[#This Row],[Item Code]]="","",SUMIFS('PO Management'!G:G,'PO Management'!E:E,Table2[[#This Row],[Item Code]],'PO Management'!O:O,"received")),"")</f>
        <v/>
      </c>
      <c r="L603" s="92" t="str">
        <f>IFERROR(IF(Table2[[#This Row],[Item Code]]="","",Table2[[#This Row],[Beginning On Hand Stock]]-Table2[[#This Row],[Delivered from stock]]+Table2[[#This Row],[Adding to stock]]),"")</f>
        <v/>
      </c>
    </row>
    <row r="604" spans="2:12" ht="30" customHeight="1" x14ac:dyDescent="0.25">
      <c r="B604" s="89"/>
      <c r="C604" s="89"/>
      <c r="D604" s="89"/>
      <c r="E604" s="90"/>
      <c r="F604" s="89"/>
      <c r="G604" s="89"/>
      <c r="H604" s="89"/>
      <c r="I604" s="89"/>
      <c r="J604" s="92" t="str">
        <f>IFERROR(IF(Table2[[#This Row],[Item Code]]="","",SUMIFS('PO Management'!G:G,'PO Management'!E:E,Table2[[#This Row],[Item Code]],'PO Management'!K:K,"receive from stock")),"")</f>
        <v/>
      </c>
      <c r="K604" s="92" t="str">
        <f>IFERROR(IF(Table2[[#This Row],[Item Code]]="","",SUMIFS('PO Management'!G:G,'PO Management'!E:E,Table2[[#This Row],[Item Code]],'PO Management'!O:O,"received")),"")</f>
        <v/>
      </c>
      <c r="L604" s="92" t="str">
        <f>IFERROR(IF(Table2[[#This Row],[Item Code]]="","",Table2[[#This Row],[Beginning On Hand Stock]]-Table2[[#This Row],[Delivered from stock]]+Table2[[#This Row],[Adding to stock]]),"")</f>
        <v/>
      </c>
    </row>
    <row r="605" spans="2:12" ht="30" customHeight="1" x14ac:dyDescent="0.25">
      <c r="B605" s="89"/>
      <c r="C605" s="89"/>
      <c r="D605" s="89"/>
      <c r="E605" s="90"/>
      <c r="F605" s="89"/>
      <c r="G605" s="89"/>
      <c r="H605" s="89"/>
      <c r="I605" s="89"/>
      <c r="J605" s="92" t="str">
        <f>IFERROR(IF(Table2[[#This Row],[Item Code]]="","",SUMIFS('PO Management'!G:G,'PO Management'!E:E,Table2[[#This Row],[Item Code]],'PO Management'!K:K,"receive from stock")),"")</f>
        <v/>
      </c>
      <c r="K605" s="92" t="str">
        <f>IFERROR(IF(Table2[[#This Row],[Item Code]]="","",SUMIFS('PO Management'!G:G,'PO Management'!E:E,Table2[[#This Row],[Item Code]],'PO Management'!O:O,"received")),"")</f>
        <v/>
      </c>
      <c r="L605" s="92" t="str">
        <f>IFERROR(IF(Table2[[#This Row],[Item Code]]="","",Table2[[#This Row],[Beginning On Hand Stock]]-Table2[[#This Row],[Delivered from stock]]+Table2[[#This Row],[Adding to stock]]),"")</f>
        <v/>
      </c>
    </row>
    <row r="606" spans="2:12" ht="30" customHeight="1" x14ac:dyDescent="0.25">
      <c r="B606" s="89"/>
      <c r="C606" s="89"/>
      <c r="D606" s="89"/>
      <c r="E606" s="90"/>
      <c r="F606" s="89"/>
      <c r="G606" s="89"/>
      <c r="H606" s="89"/>
      <c r="I606" s="89"/>
      <c r="J606" s="92" t="str">
        <f>IFERROR(IF(Table2[[#This Row],[Item Code]]="","",SUMIFS('PO Management'!G:G,'PO Management'!E:E,Table2[[#This Row],[Item Code]],'PO Management'!K:K,"receive from stock")),"")</f>
        <v/>
      </c>
      <c r="K606" s="92" t="str">
        <f>IFERROR(IF(Table2[[#This Row],[Item Code]]="","",SUMIFS('PO Management'!G:G,'PO Management'!E:E,Table2[[#This Row],[Item Code]],'PO Management'!O:O,"received")),"")</f>
        <v/>
      </c>
      <c r="L606" s="92" t="str">
        <f>IFERROR(IF(Table2[[#This Row],[Item Code]]="","",Table2[[#This Row],[Beginning On Hand Stock]]-Table2[[#This Row],[Delivered from stock]]+Table2[[#This Row],[Adding to stock]]),"")</f>
        <v/>
      </c>
    </row>
    <row r="607" spans="2:12" ht="30" customHeight="1" x14ac:dyDescent="0.25">
      <c r="B607" s="89"/>
      <c r="C607" s="89"/>
      <c r="D607" s="89"/>
      <c r="E607" s="90"/>
      <c r="F607" s="89"/>
      <c r="G607" s="89"/>
      <c r="H607" s="89"/>
      <c r="I607" s="89"/>
      <c r="J607" s="92" t="str">
        <f>IFERROR(IF(Table2[[#This Row],[Item Code]]="","",SUMIFS('PO Management'!G:G,'PO Management'!E:E,Table2[[#This Row],[Item Code]],'PO Management'!K:K,"receive from stock")),"")</f>
        <v/>
      </c>
      <c r="K607" s="92" t="str">
        <f>IFERROR(IF(Table2[[#This Row],[Item Code]]="","",SUMIFS('PO Management'!G:G,'PO Management'!E:E,Table2[[#This Row],[Item Code]],'PO Management'!O:O,"received")),"")</f>
        <v/>
      </c>
      <c r="L607" s="92" t="str">
        <f>IFERROR(IF(Table2[[#This Row],[Item Code]]="","",Table2[[#This Row],[Beginning On Hand Stock]]-Table2[[#This Row],[Delivered from stock]]+Table2[[#This Row],[Adding to stock]]),"")</f>
        <v/>
      </c>
    </row>
    <row r="608" spans="2:12" ht="30" customHeight="1" x14ac:dyDescent="0.25">
      <c r="B608" s="89"/>
      <c r="C608" s="89"/>
      <c r="D608" s="89"/>
      <c r="E608" s="90"/>
      <c r="F608" s="89"/>
      <c r="G608" s="89"/>
      <c r="H608" s="89"/>
      <c r="I608" s="89"/>
      <c r="J608" s="92" t="str">
        <f>IFERROR(IF(Table2[[#This Row],[Item Code]]="","",SUMIFS('PO Management'!G:G,'PO Management'!E:E,Table2[[#This Row],[Item Code]],'PO Management'!K:K,"receive from stock")),"")</f>
        <v/>
      </c>
      <c r="K608" s="92" t="str">
        <f>IFERROR(IF(Table2[[#This Row],[Item Code]]="","",SUMIFS('PO Management'!G:G,'PO Management'!E:E,Table2[[#This Row],[Item Code]],'PO Management'!O:O,"received")),"")</f>
        <v/>
      </c>
      <c r="L608" s="92" t="str">
        <f>IFERROR(IF(Table2[[#This Row],[Item Code]]="","",Table2[[#This Row],[Beginning On Hand Stock]]-Table2[[#This Row],[Delivered from stock]]+Table2[[#This Row],[Adding to stock]]),"")</f>
        <v/>
      </c>
    </row>
    <row r="609" spans="2:12" ht="30" customHeight="1" x14ac:dyDescent="0.25">
      <c r="B609" s="89"/>
      <c r="C609" s="89"/>
      <c r="D609" s="89"/>
      <c r="E609" s="90"/>
      <c r="F609" s="89"/>
      <c r="G609" s="89"/>
      <c r="H609" s="89"/>
      <c r="I609" s="89"/>
      <c r="J609" s="92" t="str">
        <f>IFERROR(IF(Table2[[#This Row],[Item Code]]="","",SUMIFS('PO Management'!G:G,'PO Management'!E:E,Table2[[#This Row],[Item Code]],'PO Management'!K:K,"receive from stock")),"")</f>
        <v/>
      </c>
      <c r="K609" s="92" t="str">
        <f>IFERROR(IF(Table2[[#This Row],[Item Code]]="","",SUMIFS('PO Management'!G:G,'PO Management'!E:E,Table2[[#This Row],[Item Code]],'PO Management'!O:O,"received")),"")</f>
        <v/>
      </c>
      <c r="L609" s="92" t="str">
        <f>IFERROR(IF(Table2[[#This Row],[Item Code]]="","",Table2[[#This Row],[Beginning On Hand Stock]]-Table2[[#This Row],[Delivered from stock]]+Table2[[#This Row],[Adding to stock]]),"")</f>
        <v/>
      </c>
    </row>
    <row r="610" spans="2:12" ht="30" customHeight="1" x14ac:dyDescent="0.25">
      <c r="B610" s="89"/>
      <c r="C610" s="89"/>
      <c r="D610" s="89"/>
      <c r="E610" s="90"/>
      <c r="F610" s="89"/>
      <c r="G610" s="89"/>
      <c r="H610" s="89"/>
      <c r="I610" s="89"/>
      <c r="J610" s="92" t="str">
        <f>IFERROR(IF(Table2[[#This Row],[Item Code]]="","",SUMIFS('PO Management'!G:G,'PO Management'!E:E,Table2[[#This Row],[Item Code]],'PO Management'!K:K,"receive from stock")),"")</f>
        <v/>
      </c>
      <c r="K610" s="92" t="str">
        <f>IFERROR(IF(Table2[[#This Row],[Item Code]]="","",SUMIFS('PO Management'!G:G,'PO Management'!E:E,Table2[[#This Row],[Item Code]],'PO Management'!O:O,"received")),"")</f>
        <v/>
      </c>
      <c r="L610" s="92" t="str">
        <f>IFERROR(IF(Table2[[#This Row],[Item Code]]="","",Table2[[#This Row],[Beginning On Hand Stock]]-Table2[[#This Row],[Delivered from stock]]+Table2[[#This Row],[Adding to stock]]),"")</f>
        <v/>
      </c>
    </row>
    <row r="611" spans="2:12" ht="30" customHeight="1" x14ac:dyDescent="0.25">
      <c r="B611" s="89"/>
      <c r="C611" s="89"/>
      <c r="D611" s="89"/>
      <c r="E611" s="90"/>
      <c r="F611" s="89"/>
      <c r="G611" s="89"/>
      <c r="H611" s="89"/>
      <c r="I611" s="89"/>
      <c r="J611" s="92" t="str">
        <f>IFERROR(IF(Table2[[#This Row],[Item Code]]="","",SUMIFS('PO Management'!G:G,'PO Management'!E:E,Table2[[#This Row],[Item Code]],'PO Management'!K:K,"receive from stock")),"")</f>
        <v/>
      </c>
      <c r="K611" s="92" t="str">
        <f>IFERROR(IF(Table2[[#This Row],[Item Code]]="","",SUMIFS('PO Management'!G:G,'PO Management'!E:E,Table2[[#This Row],[Item Code]],'PO Management'!O:O,"received")),"")</f>
        <v/>
      </c>
      <c r="L611" s="92" t="str">
        <f>IFERROR(IF(Table2[[#This Row],[Item Code]]="","",Table2[[#This Row],[Beginning On Hand Stock]]-Table2[[#This Row],[Delivered from stock]]+Table2[[#This Row],[Adding to stock]]),"")</f>
        <v/>
      </c>
    </row>
    <row r="612" spans="2:12" ht="30" customHeight="1" x14ac:dyDescent="0.25">
      <c r="B612" s="89"/>
      <c r="C612" s="89"/>
      <c r="D612" s="89"/>
      <c r="E612" s="90"/>
      <c r="F612" s="89"/>
      <c r="G612" s="89"/>
      <c r="H612" s="89"/>
      <c r="I612" s="89"/>
      <c r="J612" s="92" t="str">
        <f>IFERROR(IF(Table2[[#This Row],[Item Code]]="","",SUMIFS('PO Management'!G:G,'PO Management'!E:E,Table2[[#This Row],[Item Code]],'PO Management'!K:K,"receive from stock")),"")</f>
        <v/>
      </c>
      <c r="K612" s="92" t="str">
        <f>IFERROR(IF(Table2[[#This Row],[Item Code]]="","",SUMIFS('PO Management'!G:G,'PO Management'!E:E,Table2[[#This Row],[Item Code]],'PO Management'!O:O,"received")),"")</f>
        <v/>
      </c>
      <c r="L612" s="92" t="str">
        <f>IFERROR(IF(Table2[[#This Row],[Item Code]]="","",Table2[[#This Row],[Beginning On Hand Stock]]-Table2[[#This Row],[Delivered from stock]]+Table2[[#This Row],[Adding to stock]]),"")</f>
        <v/>
      </c>
    </row>
    <row r="613" spans="2:12" ht="30" customHeight="1" x14ac:dyDescent="0.25">
      <c r="B613" s="89"/>
      <c r="C613" s="89"/>
      <c r="D613" s="89"/>
      <c r="E613" s="90"/>
      <c r="F613" s="89"/>
      <c r="G613" s="89"/>
      <c r="H613" s="89"/>
      <c r="I613" s="89"/>
      <c r="J613" s="92" t="str">
        <f>IFERROR(IF(Table2[[#This Row],[Item Code]]="","",SUMIFS('PO Management'!G:G,'PO Management'!E:E,Table2[[#This Row],[Item Code]],'PO Management'!K:K,"receive from stock")),"")</f>
        <v/>
      </c>
      <c r="K613" s="92" t="str">
        <f>IFERROR(IF(Table2[[#This Row],[Item Code]]="","",SUMIFS('PO Management'!G:G,'PO Management'!E:E,Table2[[#This Row],[Item Code]],'PO Management'!O:O,"received")),"")</f>
        <v/>
      </c>
      <c r="L613" s="92" t="str">
        <f>IFERROR(IF(Table2[[#This Row],[Item Code]]="","",Table2[[#This Row],[Beginning On Hand Stock]]-Table2[[#This Row],[Delivered from stock]]+Table2[[#This Row],[Adding to stock]]),"")</f>
        <v/>
      </c>
    </row>
    <row r="614" spans="2:12" ht="30" customHeight="1" x14ac:dyDescent="0.25">
      <c r="B614" s="89"/>
      <c r="C614" s="89"/>
      <c r="D614" s="89"/>
      <c r="E614" s="90"/>
      <c r="F614" s="89"/>
      <c r="G614" s="89"/>
      <c r="H614" s="89"/>
      <c r="I614" s="89"/>
      <c r="J614" s="92" t="str">
        <f>IFERROR(IF(Table2[[#This Row],[Item Code]]="","",SUMIFS('PO Management'!G:G,'PO Management'!E:E,Table2[[#This Row],[Item Code]],'PO Management'!K:K,"receive from stock")),"")</f>
        <v/>
      </c>
      <c r="K614" s="92" t="str">
        <f>IFERROR(IF(Table2[[#This Row],[Item Code]]="","",SUMIFS('PO Management'!G:G,'PO Management'!E:E,Table2[[#This Row],[Item Code]],'PO Management'!O:O,"received")),"")</f>
        <v/>
      </c>
      <c r="L614" s="92" t="str">
        <f>IFERROR(IF(Table2[[#This Row],[Item Code]]="","",Table2[[#This Row],[Beginning On Hand Stock]]-Table2[[#This Row],[Delivered from stock]]+Table2[[#This Row],[Adding to stock]]),"")</f>
        <v/>
      </c>
    </row>
    <row r="615" spans="2:12" ht="30" customHeight="1" x14ac:dyDescent="0.25">
      <c r="B615" s="89"/>
      <c r="C615" s="89"/>
      <c r="D615" s="89"/>
      <c r="E615" s="90"/>
      <c r="F615" s="89"/>
      <c r="G615" s="89"/>
      <c r="H615" s="89"/>
      <c r="I615" s="89"/>
      <c r="J615" s="92" t="str">
        <f>IFERROR(IF(Table2[[#This Row],[Item Code]]="","",SUMIFS('PO Management'!G:G,'PO Management'!E:E,Table2[[#This Row],[Item Code]],'PO Management'!K:K,"receive from stock")),"")</f>
        <v/>
      </c>
      <c r="K615" s="92" t="str">
        <f>IFERROR(IF(Table2[[#This Row],[Item Code]]="","",SUMIFS('PO Management'!G:G,'PO Management'!E:E,Table2[[#This Row],[Item Code]],'PO Management'!O:O,"received")),"")</f>
        <v/>
      </c>
      <c r="L615" s="92" t="str">
        <f>IFERROR(IF(Table2[[#This Row],[Item Code]]="","",Table2[[#This Row],[Beginning On Hand Stock]]-Table2[[#This Row],[Delivered from stock]]+Table2[[#This Row],[Adding to stock]]),"")</f>
        <v/>
      </c>
    </row>
    <row r="616" spans="2:12" ht="30" customHeight="1" x14ac:dyDescent="0.25">
      <c r="B616" s="89"/>
      <c r="C616" s="89"/>
      <c r="D616" s="89"/>
      <c r="E616" s="90"/>
      <c r="F616" s="89"/>
      <c r="G616" s="89"/>
      <c r="H616" s="89"/>
      <c r="I616" s="89"/>
      <c r="J616" s="92" t="str">
        <f>IFERROR(IF(Table2[[#This Row],[Item Code]]="","",SUMIFS('PO Management'!G:G,'PO Management'!E:E,Table2[[#This Row],[Item Code]],'PO Management'!K:K,"receive from stock")),"")</f>
        <v/>
      </c>
      <c r="K616" s="92" t="str">
        <f>IFERROR(IF(Table2[[#This Row],[Item Code]]="","",SUMIFS('PO Management'!G:G,'PO Management'!E:E,Table2[[#This Row],[Item Code]],'PO Management'!O:O,"received")),"")</f>
        <v/>
      </c>
      <c r="L616" s="92" t="str">
        <f>IFERROR(IF(Table2[[#This Row],[Item Code]]="","",Table2[[#This Row],[Beginning On Hand Stock]]-Table2[[#This Row],[Delivered from stock]]+Table2[[#This Row],[Adding to stock]]),"")</f>
        <v/>
      </c>
    </row>
    <row r="617" spans="2:12" ht="30" customHeight="1" x14ac:dyDescent="0.25">
      <c r="B617" s="89"/>
      <c r="C617" s="89"/>
      <c r="D617" s="89"/>
      <c r="E617" s="90"/>
      <c r="F617" s="89"/>
      <c r="G617" s="89"/>
      <c r="H617" s="89"/>
      <c r="I617" s="89"/>
      <c r="J617" s="92" t="str">
        <f>IFERROR(IF(Table2[[#This Row],[Item Code]]="","",SUMIFS('PO Management'!G:G,'PO Management'!E:E,Table2[[#This Row],[Item Code]],'PO Management'!K:K,"receive from stock")),"")</f>
        <v/>
      </c>
      <c r="K617" s="92" t="str">
        <f>IFERROR(IF(Table2[[#This Row],[Item Code]]="","",SUMIFS('PO Management'!G:G,'PO Management'!E:E,Table2[[#This Row],[Item Code]],'PO Management'!O:O,"received")),"")</f>
        <v/>
      </c>
      <c r="L617" s="92" t="str">
        <f>IFERROR(IF(Table2[[#This Row],[Item Code]]="","",Table2[[#This Row],[Beginning On Hand Stock]]-Table2[[#This Row],[Delivered from stock]]+Table2[[#This Row],[Adding to stock]]),"")</f>
        <v/>
      </c>
    </row>
    <row r="618" spans="2:12" ht="30" customHeight="1" x14ac:dyDescent="0.25">
      <c r="B618" s="89"/>
      <c r="C618" s="89"/>
      <c r="D618" s="89"/>
      <c r="E618" s="90"/>
      <c r="F618" s="89"/>
      <c r="G618" s="89"/>
      <c r="H618" s="89"/>
      <c r="I618" s="89"/>
      <c r="J618" s="92" t="str">
        <f>IFERROR(IF(Table2[[#This Row],[Item Code]]="","",SUMIFS('PO Management'!G:G,'PO Management'!E:E,Table2[[#This Row],[Item Code]],'PO Management'!K:K,"receive from stock")),"")</f>
        <v/>
      </c>
      <c r="K618" s="92" t="str">
        <f>IFERROR(IF(Table2[[#This Row],[Item Code]]="","",SUMIFS('PO Management'!G:G,'PO Management'!E:E,Table2[[#This Row],[Item Code]],'PO Management'!O:O,"received")),"")</f>
        <v/>
      </c>
      <c r="L618" s="92" t="str">
        <f>IFERROR(IF(Table2[[#This Row],[Item Code]]="","",Table2[[#This Row],[Beginning On Hand Stock]]-Table2[[#This Row],[Delivered from stock]]+Table2[[#This Row],[Adding to stock]]),"")</f>
        <v/>
      </c>
    </row>
    <row r="619" spans="2:12" ht="30" customHeight="1" x14ac:dyDescent="0.25">
      <c r="B619" s="89"/>
      <c r="C619" s="89"/>
      <c r="D619" s="89"/>
      <c r="E619" s="90"/>
      <c r="F619" s="89"/>
      <c r="G619" s="89"/>
      <c r="H619" s="89"/>
      <c r="I619" s="89"/>
      <c r="J619" s="92" t="str">
        <f>IFERROR(IF(Table2[[#This Row],[Item Code]]="","",SUMIFS('PO Management'!G:G,'PO Management'!E:E,Table2[[#This Row],[Item Code]],'PO Management'!K:K,"receive from stock")),"")</f>
        <v/>
      </c>
      <c r="K619" s="92" t="str">
        <f>IFERROR(IF(Table2[[#This Row],[Item Code]]="","",SUMIFS('PO Management'!G:G,'PO Management'!E:E,Table2[[#This Row],[Item Code]],'PO Management'!O:O,"received")),"")</f>
        <v/>
      </c>
      <c r="L619" s="92" t="str">
        <f>IFERROR(IF(Table2[[#This Row],[Item Code]]="","",Table2[[#This Row],[Beginning On Hand Stock]]-Table2[[#This Row],[Delivered from stock]]+Table2[[#This Row],[Adding to stock]]),"")</f>
        <v/>
      </c>
    </row>
    <row r="620" spans="2:12" ht="30" customHeight="1" x14ac:dyDescent="0.25">
      <c r="B620" s="89"/>
      <c r="C620" s="89"/>
      <c r="D620" s="89"/>
      <c r="E620" s="90"/>
      <c r="F620" s="89"/>
      <c r="G620" s="89"/>
      <c r="H620" s="89"/>
      <c r="I620" s="89"/>
      <c r="J620" s="92" t="str">
        <f>IFERROR(IF(Table2[[#This Row],[Item Code]]="","",SUMIFS('PO Management'!G:G,'PO Management'!E:E,Table2[[#This Row],[Item Code]],'PO Management'!K:K,"receive from stock")),"")</f>
        <v/>
      </c>
      <c r="K620" s="92" t="str">
        <f>IFERROR(IF(Table2[[#This Row],[Item Code]]="","",SUMIFS('PO Management'!G:G,'PO Management'!E:E,Table2[[#This Row],[Item Code]],'PO Management'!O:O,"received")),"")</f>
        <v/>
      </c>
      <c r="L620" s="92" t="str">
        <f>IFERROR(IF(Table2[[#This Row],[Item Code]]="","",Table2[[#This Row],[Beginning On Hand Stock]]-Table2[[#This Row],[Delivered from stock]]+Table2[[#This Row],[Adding to stock]]),"")</f>
        <v/>
      </c>
    </row>
    <row r="621" spans="2:12" ht="30" customHeight="1" x14ac:dyDescent="0.25">
      <c r="B621" s="89"/>
      <c r="C621" s="89"/>
      <c r="D621" s="89"/>
      <c r="E621" s="90"/>
      <c r="F621" s="89"/>
      <c r="G621" s="89"/>
      <c r="H621" s="89"/>
      <c r="I621" s="89"/>
      <c r="J621" s="92" t="str">
        <f>IFERROR(IF(Table2[[#This Row],[Item Code]]="","",SUMIFS('PO Management'!G:G,'PO Management'!E:E,Table2[[#This Row],[Item Code]],'PO Management'!K:K,"receive from stock")),"")</f>
        <v/>
      </c>
      <c r="K621" s="92" t="str">
        <f>IFERROR(IF(Table2[[#This Row],[Item Code]]="","",SUMIFS('PO Management'!G:G,'PO Management'!E:E,Table2[[#This Row],[Item Code]],'PO Management'!O:O,"received")),"")</f>
        <v/>
      </c>
      <c r="L621" s="92" t="str">
        <f>IFERROR(IF(Table2[[#This Row],[Item Code]]="","",Table2[[#This Row],[Beginning On Hand Stock]]-Table2[[#This Row],[Delivered from stock]]+Table2[[#This Row],[Adding to stock]]),"")</f>
        <v/>
      </c>
    </row>
    <row r="622" spans="2:12" ht="30" customHeight="1" x14ac:dyDescent="0.25">
      <c r="B622" s="89"/>
      <c r="C622" s="89"/>
      <c r="D622" s="89"/>
      <c r="E622" s="90"/>
      <c r="F622" s="89"/>
      <c r="G622" s="89"/>
      <c r="H622" s="89"/>
      <c r="I622" s="89"/>
      <c r="J622" s="92" t="str">
        <f>IFERROR(IF(Table2[[#This Row],[Item Code]]="","",SUMIFS('PO Management'!G:G,'PO Management'!E:E,Table2[[#This Row],[Item Code]],'PO Management'!K:K,"receive from stock")),"")</f>
        <v/>
      </c>
      <c r="K622" s="92" t="str">
        <f>IFERROR(IF(Table2[[#This Row],[Item Code]]="","",SUMIFS('PO Management'!G:G,'PO Management'!E:E,Table2[[#This Row],[Item Code]],'PO Management'!O:O,"received")),"")</f>
        <v/>
      </c>
      <c r="L622" s="92" t="str">
        <f>IFERROR(IF(Table2[[#This Row],[Item Code]]="","",Table2[[#This Row],[Beginning On Hand Stock]]-Table2[[#This Row],[Delivered from stock]]+Table2[[#This Row],[Adding to stock]]),"")</f>
        <v/>
      </c>
    </row>
    <row r="623" spans="2:12" ht="30" customHeight="1" x14ac:dyDescent="0.25">
      <c r="B623" s="89"/>
      <c r="C623" s="89"/>
      <c r="D623" s="89"/>
      <c r="E623" s="90"/>
      <c r="F623" s="89"/>
      <c r="G623" s="89"/>
      <c r="H623" s="89"/>
      <c r="I623" s="89"/>
      <c r="J623" s="92" t="str">
        <f>IFERROR(IF(Table2[[#This Row],[Item Code]]="","",SUMIFS('PO Management'!G:G,'PO Management'!E:E,Table2[[#This Row],[Item Code]],'PO Management'!K:K,"receive from stock")),"")</f>
        <v/>
      </c>
      <c r="K623" s="92" t="str">
        <f>IFERROR(IF(Table2[[#This Row],[Item Code]]="","",SUMIFS('PO Management'!G:G,'PO Management'!E:E,Table2[[#This Row],[Item Code]],'PO Management'!O:O,"received")),"")</f>
        <v/>
      </c>
      <c r="L623" s="92" t="str">
        <f>IFERROR(IF(Table2[[#This Row],[Item Code]]="","",Table2[[#This Row],[Beginning On Hand Stock]]-Table2[[#This Row],[Delivered from stock]]+Table2[[#This Row],[Adding to stock]]),"")</f>
        <v/>
      </c>
    </row>
    <row r="624" spans="2:12" ht="30" customHeight="1" x14ac:dyDescent="0.25">
      <c r="B624" s="89"/>
      <c r="C624" s="89"/>
      <c r="D624" s="89"/>
      <c r="E624" s="90"/>
      <c r="F624" s="89"/>
      <c r="G624" s="89"/>
      <c r="H624" s="89"/>
      <c r="I624" s="89"/>
      <c r="J624" s="92" t="str">
        <f>IFERROR(IF(Table2[[#This Row],[Item Code]]="","",SUMIFS('PO Management'!G:G,'PO Management'!E:E,Table2[[#This Row],[Item Code]],'PO Management'!K:K,"receive from stock")),"")</f>
        <v/>
      </c>
      <c r="K624" s="92" t="str">
        <f>IFERROR(IF(Table2[[#This Row],[Item Code]]="","",SUMIFS('PO Management'!G:G,'PO Management'!E:E,Table2[[#This Row],[Item Code]],'PO Management'!O:O,"received")),"")</f>
        <v/>
      </c>
      <c r="L624" s="92" t="str">
        <f>IFERROR(IF(Table2[[#This Row],[Item Code]]="","",Table2[[#This Row],[Beginning On Hand Stock]]-Table2[[#This Row],[Delivered from stock]]+Table2[[#This Row],[Adding to stock]]),"")</f>
        <v/>
      </c>
    </row>
    <row r="625" spans="2:12" ht="30" customHeight="1" x14ac:dyDescent="0.25">
      <c r="B625" s="89"/>
      <c r="C625" s="89"/>
      <c r="D625" s="89"/>
      <c r="E625" s="90"/>
      <c r="F625" s="89"/>
      <c r="G625" s="89"/>
      <c r="H625" s="89"/>
      <c r="I625" s="89"/>
      <c r="J625" s="92" t="str">
        <f>IFERROR(IF(Table2[[#This Row],[Item Code]]="","",SUMIFS('PO Management'!G:G,'PO Management'!E:E,Table2[[#This Row],[Item Code]],'PO Management'!K:K,"receive from stock")),"")</f>
        <v/>
      </c>
      <c r="K625" s="92" t="str">
        <f>IFERROR(IF(Table2[[#This Row],[Item Code]]="","",SUMIFS('PO Management'!G:G,'PO Management'!E:E,Table2[[#This Row],[Item Code]],'PO Management'!O:O,"received")),"")</f>
        <v/>
      </c>
      <c r="L625" s="92" t="str">
        <f>IFERROR(IF(Table2[[#This Row],[Item Code]]="","",Table2[[#This Row],[Beginning On Hand Stock]]-Table2[[#This Row],[Delivered from stock]]+Table2[[#This Row],[Adding to stock]]),"")</f>
        <v/>
      </c>
    </row>
    <row r="626" spans="2:12" ht="30" customHeight="1" x14ac:dyDescent="0.25">
      <c r="B626" s="89"/>
      <c r="C626" s="89"/>
      <c r="D626" s="89"/>
      <c r="E626" s="90"/>
      <c r="F626" s="89"/>
      <c r="G626" s="89"/>
      <c r="H626" s="89"/>
      <c r="I626" s="89"/>
      <c r="J626" s="92" t="str">
        <f>IFERROR(IF(Table2[[#This Row],[Item Code]]="","",SUMIFS('PO Management'!G:G,'PO Management'!E:E,Table2[[#This Row],[Item Code]],'PO Management'!K:K,"receive from stock")),"")</f>
        <v/>
      </c>
      <c r="K626" s="92" t="str">
        <f>IFERROR(IF(Table2[[#This Row],[Item Code]]="","",SUMIFS('PO Management'!G:G,'PO Management'!E:E,Table2[[#This Row],[Item Code]],'PO Management'!O:O,"received")),"")</f>
        <v/>
      </c>
      <c r="L626" s="92" t="str">
        <f>IFERROR(IF(Table2[[#This Row],[Item Code]]="","",Table2[[#This Row],[Beginning On Hand Stock]]-Table2[[#This Row],[Delivered from stock]]+Table2[[#This Row],[Adding to stock]]),"")</f>
        <v/>
      </c>
    </row>
    <row r="627" spans="2:12" ht="30" customHeight="1" x14ac:dyDescent="0.25">
      <c r="B627" s="89"/>
      <c r="C627" s="89"/>
      <c r="D627" s="89"/>
      <c r="E627" s="90"/>
      <c r="F627" s="89"/>
      <c r="G627" s="89"/>
      <c r="H627" s="89"/>
      <c r="I627" s="89"/>
      <c r="J627" s="92" t="str">
        <f>IFERROR(IF(Table2[[#This Row],[Item Code]]="","",SUMIFS('PO Management'!G:G,'PO Management'!E:E,Table2[[#This Row],[Item Code]],'PO Management'!K:K,"receive from stock")),"")</f>
        <v/>
      </c>
      <c r="K627" s="92" t="str">
        <f>IFERROR(IF(Table2[[#This Row],[Item Code]]="","",SUMIFS('PO Management'!G:G,'PO Management'!E:E,Table2[[#This Row],[Item Code]],'PO Management'!O:O,"received")),"")</f>
        <v/>
      </c>
      <c r="L627" s="92" t="str">
        <f>IFERROR(IF(Table2[[#This Row],[Item Code]]="","",Table2[[#This Row],[Beginning On Hand Stock]]-Table2[[#This Row],[Delivered from stock]]+Table2[[#This Row],[Adding to stock]]),"")</f>
        <v/>
      </c>
    </row>
    <row r="628" spans="2:12" ht="30" customHeight="1" x14ac:dyDescent="0.25">
      <c r="B628" s="89"/>
      <c r="C628" s="89"/>
      <c r="D628" s="89"/>
      <c r="E628" s="90"/>
      <c r="F628" s="89"/>
      <c r="G628" s="89"/>
      <c r="H628" s="89"/>
      <c r="I628" s="89"/>
      <c r="J628" s="92" t="str">
        <f>IFERROR(IF(Table2[[#This Row],[Item Code]]="","",SUMIFS('PO Management'!G:G,'PO Management'!E:E,Table2[[#This Row],[Item Code]],'PO Management'!K:K,"receive from stock")),"")</f>
        <v/>
      </c>
      <c r="K628" s="92" t="str">
        <f>IFERROR(IF(Table2[[#This Row],[Item Code]]="","",SUMIFS('PO Management'!G:G,'PO Management'!E:E,Table2[[#This Row],[Item Code]],'PO Management'!O:O,"received")),"")</f>
        <v/>
      </c>
      <c r="L628" s="92" t="str">
        <f>IFERROR(IF(Table2[[#This Row],[Item Code]]="","",Table2[[#This Row],[Beginning On Hand Stock]]-Table2[[#This Row],[Delivered from stock]]+Table2[[#This Row],[Adding to stock]]),"")</f>
        <v/>
      </c>
    </row>
    <row r="629" spans="2:12" ht="30" customHeight="1" x14ac:dyDescent="0.25">
      <c r="B629" s="89"/>
      <c r="C629" s="89"/>
      <c r="D629" s="89"/>
      <c r="E629" s="90"/>
      <c r="F629" s="89"/>
      <c r="G629" s="89"/>
      <c r="H629" s="89"/>
      <c r="I629" s="89"/>
      <c r="J629" s="92" t="str">
        <f>IFERROR(IF(Table2[[#This Row],[Item Code]]="","",SUMIFS('PO Management'!G:G,'PO Management'!E:E,Table2[[#This Row],[Item Code]],'PO Management'!K:K,"receive from stock")),"")</f>
        <v/>
      </c>
      <c r="K629" s="92" t="str">
        <f>IFERROR(IF(Table2[[#This Row],[Item Code]]="","",SUMIFS('PO Management'!G:G,'PO Management'!E:E,Table2[[#This Row],[Item Code]],'PO Management'!O:O,"received")),"")</f>
        <v/>
      </c>
      <c r="L629" s="92" t="str">
        <f>IFERROR(IF(Table2[[#This Row],[Item Code]]="","",Table2[[#This Row],[Beginning On Hand Stock]]-Table2[[#This Row],[Delivered from stock]]+Table2[[#This Row],[Adding to stock]]),"")</f>
        <v/>
      </c>
    </row>
    <row r="630" spans="2:12" ht="30" customHeight="1" x14ac:dyDescent="0.25">
      <c r="B630" s="89"/>
      <c r="C630" s="89"/>
      <c r="D630" s="89"/>
      <c r="E630" s="90"/>
      <c r="F630" s="89"/>
      <c r="G630" s="89"/>
      <c r="H630" s="89"/>
      <c r="I630" s="89"/>
      <c r="J630" s="92" t="str">
        <f>IFERROR(IF(Table2[[#This Row],[Item Code]]="","",SUMIFS('PO Management'!G:G,'PO Management'!E:E,Table2[[#This Row],[Item Code]],'PO Management'!K:K,"receive from stock")),"")</f>
        <v/>
      </c>
      <c r="K630" s="92" t="str">
        <f>IFERROR(IF(Table2[[#This Row],[Item Code]]="","",SUMIFS('PO Management'!G:G,'PO Management'!E:E,Table2[[#This Row],[Item Code]],'PO Management'!O:O,"received")),"")</f>
        <v/>
      </c>
      <c r="L630" s="92" t="str">
        <f>IFERROR(IF(Table2[[#This Row],[Item Code]]="","",Table2[[#This Row],[Beginning On Hand Stock]]-Table2[[#This Row],[Delivered from stock]]+Table2[[#This Row],[Adding to stock]]),"")</f>
        <v/>
      </c>
    </row>
    <row r="631" spans="2:12" ht="30" customHeight="1" x14ac:dyDescent="0.25">
      <c r="B631" s="89"/>
      <c r="C631" s="89"/>
      <c r="D631" s="89"/>
      <c r="E631" s="90"/>
      <c r="F631" s="89"/>
      <c r="G631" s="89"/>
      <c r="H631" s="89"/>
      <c r="I631" s="89"/>
      <c r="J631" s="92" t="str">
        <f>IFERROR(IF(Table2[[#This Row],[Item Code]]="","",SUMIFS('PO Management'!G:G,'PO Management'!E:E,Table2[[#This Row],[Item Code]],'PO Management'!K:K,"receive from stock")),"")</f>
        <v/>
      </c>
      <c r="K631" s="92" t="str">
        <f>IFERROR(IF(Table2[[#This Row],[Item Code]]="","",SUMIFS('PO Management'!G:G,'PO Management'!E:E,Table2[[#This Row],[Item Code]],'PO Management'!O:O,"received")),"")</f>
        <v/>
      </c>
      <c r="L631" s="92" t="str">
        <f>IFERROR(IF(Table2[[#This Row],[Item Code]]="","",Table2[[#This Row],[Beginning On Hand Stock]]-Table2[[#This Row],[Delivered from stock]]+Table2[[#This Row],[Adding to stock]]),"")</f>
        <v/>
      </c>
    </row>
    <row r="632" spans="2:12" ht="30" customHeight="1" x14ac:dyDescent="0.25">
      <c r="B632" s="89"/>
      <c r="C632" s="89"/>
      <c r="D632" s="89"/>
      <c r="E632" s="90"/>
      <c r="F632" s="89"/>
      <c r="G632" s="89"/>
      <c r="H632" s="89"/>
      <c r="I632" s="89"/>
      <c r="J632" s="92" t="str">
        <f>IFERROR(IF(Table2[[#This Row],[Item Code]]="","",SUMIFS('PO Management'!G:G,'PO Management'!E:E,Table2[[#This Row],[Item Code]],'PO Management'!K:K,"receive from stock")),"")</f>
        <v/>
      </c>
      <c r="K632" s="92" t="str">
        <f>IFERROR(IF(Table2[[#This Row],[Item Code]]="","",SUMIFS('PO Management'!G:G,'PO Management'!E:E,Table2[[#This Row],[Item Code]],'PO Management'!O:O,"received")),"")</f>
        <v/>
      </c>
      <c r="L632" s="92" t="str">
        <f>IFERROR(IF(Table2[[#This Row],[Item Code]]="","",Table2[[#This Row],[Beginning On Hand Stock]]-Table2[[#This Row],[Delivered from stock]]+Table2[[#This Row],[Adding to stock]]),"")</f>
        <v/>
      </c>
    </row>
    <row r="633" spans="2:12" ht="30" customHeight="1" x14ac:dyDescent="0.25">
      <c r="B633" s="89"/>
      <c r="C633" s="89"/>
      <c r="D633" s="89"/>
      <c r="E633" s="90"/>
      <c r="F633" s="89"/>
      <c r="G633" s="89"/>
      <c r="H633" s="89"/>
      <c r="I633" s="89"/>
      <c r="J633" s="92" t="str">
        <f>IFERROR(IF(Table2[[#This Row],[Item Code]]="","",SUMIFS('PO Management'!G:G,'PO Management'!E:E,Table2[[#This Row],[Item Code]],'PO Management'!K:K,"receive from stock")),"")</f>
        <v/>
      </c>
      <c r="K633" s="92" t="str">
        <f>IFERROR(IF(Table2[[#This Row],[Item Code]]="","",SUMIFS('PO Management'!G:G,'PO Management'!E:E,Table2[[#This Row],[Item Code]],'PO Management'!O:O,"received")),"")</f>
        <v/>
      </c>
      <c r="L633" s="92" t="str">
        <f>IFERROR(IF(Table2[[#This Row],[Item Code]]="","",Table2[[#This Row],[Beginning On Hand Stock]]-Table2[[#This Row],[Delivered from stock]]+Table2[[#This Row],[Adding to stock]]),"")</f>
        <v/>
      </c>
    </row>
    <row r="634" spans="2:12" ht="30" customHeight="1" x14ac:dyDescent="0.25">
      <c r="B634" s="89"/>
      <c r="C634" s="89"/>
      <c r="D634" s="89"/>
      <c r="E634" s="90"/>
      <c r="F634" s="89"/>
      <c r="G634" s="89"/>
      <c r="H634" s="89"/>
      <c r="I634" s="89"/>
      <c r="J634" s="92" t="str">
        <f>IFERROR(IF(Table2[[#This Row],[Item Code]]="","",SUMIFS('PO Management'!G:G,'PO Management'!E:E,Table2[[#This Row],[Item Code]],'PO Management'!K:K,"receive from stock")),"")</f>
        <v/>
      </c>
      <c r="K634" s="92" t="str">
        <f>IFERROR(IF(Table2[[#This Row],[Item Code]]="","",SUMIFS('PO Management'!G:G,'PO Management'!E:E,Table2[[#This Row],[Item Code]],'PO Management'!O:O,"received")),"")</f>
        <v/>
      </c>
      <c r="L634" s="92" t="str">
        <f>IFERROR(IF(Table2[[#This Row],[Item Code]]="","",Table2[[#This Row],[Beginning On Hand Stock]]-Table2[[#This Row],[Delivered from stock]]+Table2[[#This Row],[Adding to stock]]),"")</f>
        <v/>
      </c>
    </row>
    <row r="635" spans="2:12" ht="30" customHeight="1" x14ac:dyDescent="0.25">
      <c r="B635" s="89"/>
      <c r="C635" s="89"/>
      <c r="D635" s="89"/>
      <c r="E635" s="90"/>
      <c r="F635" s="89"/>
      <c r="G635" s="89"/>
      <c r="H635" s="89"/>
      <c r="I635" s="89"/>
      <c r="J635" s="92" t="str">
        <f>IFERROR(IF(Table2[[#This Row],[Item Code]]="","",SUMIFS('PO Management'!G:G,'PO Management'!E:E,Table2[[#This Row],[Item Code]],'PO Management'!K:K,"receive from stock")),"")</f>
        <v/>
      </c>
      <c r="K635" s="92" t="str">
        <f>IFERROR(IF(Table2[[#This Row],[Item Code]]="","",SUMIFS('PO Management'!G:G,'PO Management'!E:E,Table2[[#This Row],[Item Code]],'PO Management'!O:O,"received")),"")</f>
        <v/>
      </c>
      <c r="L635" s="92" t="str">
        <f>IFERROR(IF(Table2[[#This Row],[Item Code]]="","",Table2[[#This Row],[Beginning On Hand Stock]]-Table2[[#This Row],[Delivered from stock]]+Table2[[#This Row],[Adding to stock]]),"")</f>
        <v/>
      </c>
    </row>
    <row r="636" spans="2:12" ht="30" customHeight="1" x14ac:dyDescent="0.25">
      <c r="B636" s="89"/>
      <c r="C636" s="89"/>
      <c r="D636" s="89"/>
      <c r="E636" s="90"/>
      <c r="F636" s="89"/>
      <c r="G636" s="89"/>
      <c r="H636" s="89"/>
      <c r="I636" s="89"/>
      <c r="J636" s="92" t="str">
        <f>IFERROR(IF(Table2[[#This Row],[Item Code]]="","",SUMIFS('PO Management'!G:G,'PO Management'!E:E,Table2[[#This Row],[Item Code]],'PO Management'!K:K,"receive from stock")),"")</f>
        <v/>
      </c>
      <c r="K636" s="92" t="str">
        <f>IFERROR(IF(Table2[[#This Row],[Item Code]]="","",SUMIFS('PO Management'!G:G,'PO Management'!E:E,Table2[[#This Row],[Item Code]],'PO Management'!O:O,"received")),"")</f>
        <v/>
      </c>
      <c r="L636" s="92" t="str">
        <f>IFERROR(IF(Table2[[#This Row],[Item Code]]="","",Table2[[#This Row],[Beginning On Hand Stock]]-Table2[[#This Row],[Delivered from stock]]+Table2[[#This Row],[Adding to stock]]),"")</f>
        <v/>
      </c>
    </row>
    <row r="637" spans="2:12" ht="30" customHeight="1" x14ac:dyDescent="0.25">
      <c r="B637" s="89"/>
      <c r="C637" s="89"/>
      <c r="D637" s="89"/>
      <c r="E637" s="90"/>
      <c r="F637" s="89"/>
      <c r="G637" s="89"/>
      <c r="H637" s="89"/>
      <c r="I637" s="89"/>
      <c r="J637" s="92" t="str">
        <f>IFERROR(IF(Table2[[#This Row],[Item Code]]="","",SUMIFS('PO Management'!G:G,'PO Management'!E:E,Table2[[#This Row],[Item Code]],'PO Management'!K:K,"receive from stock")),"")</f>
        <v/>
      </c>
      <c r="K637" s="92" t="str">
        <f>IFERROR(IF(Table2[[#This Row],[Item Code]]="","",SUMIFS('PO Management'!G:G,'PO Management'!E:E,Table2[[#This Row],[Item Code]],'PO Management'!O:O,"received")),"")</f>
        <v/>
      </c>
      <c r="L637" s="92" t="str">
        <f>IFERROR(IF(Table2[[#This Row],[Item Code]]="","",Table2[[#This Row],[Beginning On Hand Stock]]-Table2[[#This Row],[Delivered from stock]]+Table2[[#This Row],[Adding to stock]]),"")</f>
        <v/>
      </c>
    </row>
    <row r="638" spans="2:12" ht="30" customHeight="1" x14ac:dyDescent="0.25">
      <c r="B638" s="89"/>
      <c r="C638" s="89"/>
      <c r="D638" s="89"/>
      <c r="E638" s="90"/>
      <c r="F638" s="89"/>
      <c r="G638" s="89"/>
      <c r="H638" s="89"/>
      <c r="I638" s="89"/>
      <c r="J638" s="92" t="str">
        <f>IFERROR(IF(Table2[[#This Row],[Item Code]]="","",SUMIFS('PO Management'!G:G,'PO Management'!E:E,Table2[[#This Row],[Item Code]],'PO Management'!K:K,"receive from stock")),"")</f>
        <v/>
      </c>
      <c r="K638" s="92" t="str">
        <f>IFERROR(IF(Table2[[#This Row],[Item Code]]="","",SUMIFS('PO Management'!G:G,'PO Management'!E:E,Table2[[#This Row],[Item Code]],'PO Management'!O:O,"received")),"")</f>
        <v/>
      </c>
      <c r="L638" s="92" t="str">
        <f>IFERROR(IF(Table2[[#This Row],[Item Code]]="","",Table2[[#This Row],[Beginning On Hand Stock]]-Table2[[#This Row],[Delivered from stock]]+Table2[[#This Row],[Adding to stock]]),"")</f>
        <v/>
      </c>
    </row>
    <row r="639" spans="2:12" ht="30" customHeight="1" x14ac:dyDescent="0.25">
      <c r="B639" s="89"/>
      <c r="C639" s="89"/>
      <c r="D639" s="89"/>
      <c r="E639" s="90"/>
      <c r="F639" s="89"/>
      <c r="G639" s="89"/>
      <c r="H639" s="89"/>
      <c r="I639" s="89"/>
      <c r="J639" s="92" t="str">
        <f>IFERROR(IF(Table2[[#This Row],[Item Code]]="","",SUMIFS('PO Management'!G:G,'PO Management'!E:E,Table2[[#This Row],[Item Code]],'PO Management'!K:K,"receive from stock")),"")</f>
        <v/>
      </c>
      <c r="K639" s="92" t="str">
        <f>IFERROR(IF(Table2[[#This Row],[Item Code]]="","",SUMIFS('PO Management'!G:G,'PO Management'!E:E,Table2[[#This Row],[Item Code]],'PO Management'!O:O,"received")),"")</f>
        <v/>
      </c>
      <c r="L639" s="92" t="str">
        <f>IFERROR(IF(Table2[[#This Row],[Item Code]]="","",Table2[[#This Row],[Beginning On Hand Stock]]-Table2[[#This Row],[Delivered from stock]]+Table2[[#This Row],[Adding to stock]]),"")</f>
        <v/>
      </c>
    </row>
    <row r="640" spans="2:12" ht="30" customHeight="1" x14ac:dyDescent="0.25">
      <c r="B640" s="89"/>
      <c r="C640" s="89"/>
      <c r="D640" s="89"/>
      <c r="E640" s="90"/>
      <c r="F640" s="89"/>
      <c r="G640" s="89"/>
      <c r="H640" s="89"/>
      <c r="I640" s="89"/>
      <c r="J640" s="92" t="str">
        <f>IFERROR(IF(Table2[[#This Row],[Item Code]]="","",SUMIFS('PO Management'!G:G,'PO Management'!E:E,Table2[[#This Row],[Item Code]],'PO Management'!K:K,"receive from stock")),"")</f>
        <v/>
      </c>
      <c r="K640" s="92" t="str">
        <f>IFERROR(IF(Table2[[#This Row],[Item Code]]="","",SUMIFS('PO Management'!G:G,'PO Management'!E:E,Table2[[#This Row],[Item Code]],'PO Management'!O:O,"received")),"")</f>
        <v/>
      </c>
      <c r="L640" s="92" t="str">
        <f>IFERROR(IF(Table2[[#This Row],[Item Code]]="","",Table2[[#This Row],[Beginning On Hand Stock]]-Table2[[#This Row],[Delivered from stock]]+Table2[[#This Row],[Adding to stock]]),"")</f>
        <v/>
      </c>
    </row>
    <row r="641" spans="2:12" ht="30" customHeight="1" x14ac:dyDescent="0.25">
      <c r="B641" s="89"/>
      <c r="C641" s="89"/>
      <c r="D641" s="89"/>
      <c r="E641" s="90"/>
      <c r="F641" s="89"/>
      <c r="G641" s="89"/>
      <c r="H641" s="89"/>
      <c r="I641" s="89"/>
      <c r="J641" s="92" t="str">
        <f>IFERROR(IF(Table2[[#This Row],[Item Code]]="","",SUMIFS('PO Management'!G:G,'PO Management'!E:E,Table2[[#This Row],[Item Code]],'PO Management'!K:K,"receive from stock")),"")</f>
        <v/>
      </c>
      <c r="K641" s="92" t="str">
        <f>IFERROR(IF(Table2[[#This Row],[Item Code]]="","",SUMIFS('PO Management'!G:G,'PO Management'!E:E,Table2[[#This Row],[Item Code]],'PO Management'!O:O,"received")),"")</f>
        <v/>
      </c>
      <c r="L641" s="92" t="str">
        <f>IFERROR(IF(Table2[[#This Row],[Item Code]]="","",Table2[[#This Row],[Beginning On Hand Stock]]-Table2[[#This Row],[Delivered from stock]]+Table2[[#This Row],[Adding to stock]]),"")</f>
        <v/>
      </c>
    </row>
    <row r="642" spans="2:12" ht="30" customHeight="1" x14ac:dyDescent="0.25">
      <c r="B642" s="89"/>
      <c r="C642" s="89"/>
      <c r="D642" s="89"/>
      <c r="E642" s="90"/>
      <c r="F642" s="89"/>
      <c r="G642" s="89"/>
      <c r="H642" s="89"/>
      <c r="I642" s="89"/>
      <c r="J642" s="92" t="str">
        <f>IFERROR(IF(Table2[[#This Row],[Item Code]]="","",SUMIFS('PO Management'!G:G,'PO Management'!E:E,Table2[[#This Row],[Item Code]],'PO Management'!K:K,"receive from stock")),"")</f>
        <v/>
      </c>
      <c r="K642" s="92" t="str">
        <f>IFERROR(IF(Table2[[#This Row],[Item Code]]="","",SUMIFS('PO Management'!G:G,'PO Management'!E:E,Table2[[#This Row],[Item Code]],'PO Management'!O:O,"received")),"")</f>
        <v/>
      </c>
      <c r="L642" s="92" t="str">
        <f>IFERROR(IF(Table2[[#This Row],[Item Code]]="","",Table2[[#This Row],[Beginning On Hand Stock]]-Table2[[#This Row],[Delivered from stock]]+Table2[[#This Row],[Adding to stock]]),"")</f>
        <v/>
      </c>
    </row>
    <row r="643" spans="2:12" ht="30" customHeight="1" x14ac:dyDescent="0.25">
      <c r="B643" s="89"/>
      <c r="C643" s="89"/>
      <c r="D643" s="89"/>
      <c r="E643" s="90"/>
      <c r="F643" s="89"/>
      <c r="G643" s="89"/>
      <c r="H643" s="89"/>
      <c r="I643" s="89"/>
      <c r="J643" s="92" t="str">
        <f>IFERROR(IF(Table2[[#This Row],[Item Code]]="","",SUMIFS('PO Management'!G:G,'PO Management'!E:E,Table2[[#This Row],[Item Code]],'PO Management'!K:K,"receive from stock")),"")</f>
        <v/>
      </c>
      <c r="K643" s="92" t="str">
        <f>IFERROR(IF(Table2[[#This Row],[Item Code]]="","",SUMIFS('PO Management'!G:G,'PO Management'!E:E,Table2[[#This Row],[Item Code]],'PO Management'!O:O,"received")),"")</f>
        <v/>
      </c>
      <c r="L643" s="92" t="str">
        <f>IFERROR(IF(Table2[[#This Row],[Item Code]]="","",Table2[[#This Row],[Beginning On Hand Stock]]-Table2[[#This Row],[Delivered from stock]]+Table2[[#This Row],[Adding to stock]]),"")</f>
        <v/>
      </c>
    </row>
    <row r="644" spans="2:12" ht="30" customHeight="1" x14ac:dyDescent="0.25">
      <c r="B644" s="89"/>
      <c r="C644" s="89"/>
      <c r="D644" s="89"/>
      <c r="E644" s="90"/>
      <c r="F644" s="89"/>
      <c r="G644" s="89"/>
      <c r="H644" s="89"/>
      <c r="I644" s="89"/>
      <c r="J644" s="92" t="str">
        <f>IFERROR(IF(Table2[[#This Row],[Item Code]]="","",SUMIFS('PO Management'!G:G,'PO Management'!E:E,Table2[[#This Row],[Item Code]],'PO Management'!K:K,"receive from stock")),"")</f>
        <v/>
      </c>
      <c r="K644" s="92" t="str">
        <f>IFERROR(IF(Table2[[#This Row],[Item Code]]="","",SUMIFS('PO Management'!G:G,'PO Management'!E:E,Table2[[#This Row],[Item Code]],'PO Management'!O:O,"received")),"")</f>
        <v/>
      </c>
      <c r="L644" s="92" t="str">
        <f>IFERROR(IF(Table2[[#This Row],[Item Code]]="","",Table2[[#This Row],[Beginning On Hand Stock]]-Table2[[#This Row],[Delivered from stock]]+Table2[[#This Row],[Adding to stock]]),"")</f>
        <v/>
      </c>
    </row>
    <row r="645" spans="2:12" ht="30" customHeight="1" x14ac:dyDescent="0.25">
      <c r="B645" s="89"/>
      <c r="C645" s="89"/>
      <c r="D645" s="89"/>
      <c r="E645" s="90"/>
      <c r="F645" s="89"/>
      <c r="G645" s="89"/>
      <c r="H645" s="89"/>
      <c r="I645" s="89"/>
      <c r="J645" s="92" t="str">
        <f>IFERROR(IF(Table2[[#This Row],[Item Code]]="","",SUMIFS('PO Management'!G:G,'PO Management'!E:E,Table2[[#This Row],[Item Code]],'PO Management'!K:K,"receive from stock")),"")</f>
        <v/>
      </c>
      <c r="K645" s="92" t="str">
        <f>IFERROR(IF(Table2[[#This Row],[Item Code]]="","",SUMIFS('PO Management'!G:G,'PO Management'!E:E,Table2[[#This Row],[Item Code]],'PO Management'!O:O,"received")),"")</f>
        <v/>
      </c>
      <c r="L645" s="92" t="str">
        <f>IFERROR(IF(Table2[[#This Row],[Item Code]]="","",Table2[[#This Row],[Beginning On Hand Stock]]-Table2[[#This Row],[Delivered from stock]]+Table2[[#This Row],[Adding to stock]]),"")</f>
        <v/>
      </c>
    </row>
    <row r="646" spans="2:12" ht="30" customHeight="1" x14ac:dyDescent="0.25">
      <c r="B646" s="89"/>
      <c r="C646" s="89"/>
      <c r="D646" s="89"/>
      <c r="E646" s="90"/>
      <c r="F646" s="89"/>
      <c r="G646" s="89"/>
      <c r="H646" s="89"/>
      <c r="I646" s="89"/>
      <c r="J646" s="92" t="str">
        <f>IFERROR(IF(Table2[[#This Row],[Item Code]]="","",SUMIFS('PO Management'!G:G,'PO Management'!E:E,Table2[[#This Row],[Item Code]],'PO Management'!K:K,"receive from stock")),"")</f>
        <v/>
      </c>
      <c r="K646" s="92" t="str">
        <f>IFERROR(IF(Table2[[#This Row],[Item Code]]="","",SUMIFS('PO Management'!G:G,'PO Management'!E:E,Table2[[#This Row],[Item Code]],'PO Management'!O:O,"received")),"")</f>
        <v/>
      </c>
      <c r="L646" s="92" t="str">
        <f>IFERROR(IF(Table2[[#This Row],[Item Code]]="","",Table2[[#This Row],[Beginning On Hand Stock]]-Table2[[#This Row],[Delivered from stock]]+Table2[[#This Row],[Adding to stock]]),"")</f>
        <v/>
      </c>
    </row>
    <row r="647" spans="2:12" ht="30" customHeight="1" x14ac:dyDescent="0.25">
      <c r="B647" s="89"/>
      <c r="C647" s="89"/>
      <c r="D647" s="89"/>
      <c r="E647" s="90"/>
      <c r="F647" s="89"/>
      <c r="G647" s="89"/>
      <c r="H647" s="89"/>
      <c r="I647" s="89"/>
      <c r="J647" s="92" t="str">
        <f>IFERROR(IF(Table2[[#This Row],[Item Code]]="","",SUMIFS('PO Management'!G:G,'PO Management'!E:E,Table2[[#This Row],[Item Code]],'PO Management'!K:K,"receive from stock")),"")</f>
        <v/>
      </c>
      <c r="K647" s="92" t="str">
        <f>IFERROR(IF(Table2[[#This Row],[Item Code]]="","",SUMIFS('PO Management'!G:G,'PO Management'!E:E,Table2[[#This Row],[Item Code]],'PO Management'!O:O,"received")),"")</f>
        <v/>
      </c>
      <c r="L647" s="92" t="str">
        <f>IFERROR(IF(Table2[[#This Row],[Item Code]]="","",Table2[[#This Row],[Beginning On Hand Stock]]-Table2[[#This Row],[Delivered from stock]]+Table2[[#This Row],[Adding to stock]]),"")</f>
        <v/>
      </c>
    </row>
    <row r="648" spans="2:12" ht="30" customHeight="1" x14ac:dyDescent="0.25">
      <c r="B648" s="89"/>
      <c r="C648" s="89"/>
      <c r="D648" s="89"/>
      <c r="E648" s="90"/>
      <c r="F648" s="89"/>
      <c r="G648" s="89"/>
      <c r="H648" s="89"/>
      <c r="I648" s="89"/>
      <c r="J648" s="92" t="str">
        <f>IFERROR(IF(Table2[[#This Row],[Item Code]]="","",SUMIFS('PO Management'!G:G,'PO Management'!E:E,Table2[[#This Row],[Item Code]],'PO Management'!K:K,"receive from stock")),"")</f>
        <v/>
      </c>
      <c r="K648" s="92" t="str">
        <f>IFERROR(IF(Table2[[#This Row],[Item Code]]="","",SUMIFS('PO Management'!G:G,'PO Management'!E:E,Table2[[#This Row],[Item Code]],'PO Management'!O:O,"received")),"")</f>
        <v/>
      </c>
      <c r="L648" s="92" t="str">
        <f>IFERROR(IF(Table2[[#This Row],[Item Code]]="","",Table2[[#This Row],[Beginning On Hand Stock]]-Table2[[#This Row],[Delivered from stock]]+Table2[[#This Row],[Adding to stock]]),"")</f>
        <v/>
      </c>
    </row>
    <row r="649" spans="2:12" ht="30" customHeight="1" x14ac:dyDescent="0.25">
      <c r="B649" s="89"/>
      <c r="C649" s="89"/>
      <c r="D649" s="89"/>
      <c r="E649" s="90"/>
      <c r="F649" s="89"/>
      <c r="G649" s="89"/>
      <c r="H649" s="89"/>
      <c r="I649" s="89"/>
      <c r="J649" s="92" t="str">
        <f>IFERROR(IF(Table2[[#This Row],[Item Code]]="","",SUMIFS('PO Management'!G:G,'PO Management'!E:E,Table2[[#This Row],[Item Code]],'PO Management'!K:K,"receive from stock")),"")</f>
        <v/>
      </c>
      <c r="K649" s="92" t="str">
        <f>IFERROR(IF(Table2[[#This Row],[Item Code]]="","",SUMIFS('PO Management'!G:G,'PO Management'!E:E,Table2[[#This Row],[Item Code]],'PO Management'!O:O,"received")),"")</f>
        <v/>
      </c>
      <c r="L649" s="92" t="str">
        <f>IFERROR(IF(Table2[[#This Row],[Item Code]]="","",Table2[[#This Row],[Beginning On Hand Stock]]-Table2[[#This Row],[Delivered from stock]]+Table2[[#This Row],[Adding to stock]]),"")</f>
        <v/>
      </c>
    </row>
    <row r="650" spans="2:12" ht="30" customHeight="1" x14ac:dyDescent="0.25">
      <c r="B650" s="89"/>
      <c r="C650" s="89"/>
      <c r="D650" s="89"/>
      <c r="E650" s="90"/>
      <c r="F650" s="89"/>
      <c r="G650" s="89"/>
      <c r="H650" s="89"/>
      <c r="I650" s="89"/>
      <c r="J650" s="92" t="str">
        <f>IFERROR(IF(Table2[[#This Row],[Item Code]]="","",SUMIFS('PO Management'!G:G,'PO Management'!E:E,Table2[[#This Row],[Item Code]],'PO Management'!K:K,"receive from stock")),"")</f>
        <v/>
      </c>
      <c r="K650" s="92" t="str">
        <f>IFERROR(IF(Table2[[#This Row],[Item Code]]="","",SUMIFS('PO Management'!G:G,'PO Management'!E:E,Table2[[#This Row],[Item Code]],'PO Management'!O:O,"received")),"")</f>
        <v/>
      </c>
      <c r="L650" s="92" t="str">
        <f>IFERROR(IF(Table2[[#This Row],[Item Code]]="","",Table2[[#This Row],[Beginning On Hand Stock]]-Table2[[#This Row],[Delivered from stock]]+Table2[[#This Row],[Adding to stock]]),"")</f>
        <v/>
      </c>
    </row>
    <row r="651" spans="2:12" ht="30" customHeight="1" x14ac:dyDescent="0.25">
      <c r="B651" s="89"/>
      <c r="C651" s="89"/>
      <c r="D651" s="89"/>
      <c r="E651" s="90"/>
      <c r="F651" s="89"/>
      <c r="G651" s="89"/>
      <c r="H651" s="89"/>
      <c r="I651" s="89"/>
      <c r="J651" s="92" t="str">
        <f>IFERROR(IF(Table2[[#This Row],[Item Code]]="","",SUMIFS('PO Management'!G:G,'PO Management'!E:E,Table2[[#This Row],[Item Code]],'PO Management'!K:K,"receive from stock")),"")</f>
        <v/>
      </c>
      <c r="K651" s="92" t="str">
        <f>IFERROR(IF(Table2[[#This Row],[Item Code]]="","",SUMIFS('PO Management'!G:G,'PO Management'!E:E,Table2[[#This Row],[Item Code]],'PO Management'!O:O,"received")),"")</f>
        <v/>
      </c>
      <c r="L651" s="92" t="str">
        <f>IFERROR(IF(Table2[[#This Row],[Item Code]]="","",Table2[[#This Row],[Beginning On Hand Stock]]-Table2[[#This Row],[Delivered from stock]]+Table2[[#This Row],[Adding to stock]]),"")</f>
        <v/>
      </c>
    </row>
    <row r="652" spans="2:12" ht="30" customHeight="1" x14ac:dyDescent="0.25">
      <c r="B652" s="89"/>
      <c r="C652" s="89"/>
      <c r="D652" s="89"/>
      <c r="E652" s="90"/>
      <c r="F652" s="89"/>
      <c r="G652" s="89"/>
      <c r="H652" s="89"/>
      <c r="I652" s="89"/>
      <c r="J652" s="92" t="str">
        <f>IFERROR(IF(Table2[[#This Row],[Item Code]]="","",SUMIFS('PO Management'!G:G,'PO Management'!E:E,Table2[[#This Row],[Item Code]],'PO Management'!K:K,"receive from stock")),"")</f>
        <v/>
      </c>
      <c r="K652" s="92" t="str">
        <f>IFERROR(IF(Table2[[#This Row],[Item Code]]="","",SUMIFS('PO Management'!G:G,'PO Management'!E:E,Table2[[#This Row],[Item Code]],'PO Management'!O:O,"received")),"")</f>
        <v/>
      </c>
      <c r="L652" s="92" t="str">
        <f>IFERROR(IF(Table2[[#This Row],[Item Code]]="","",Table2[[#This Row],[Beginning On Hand Stock]]-Table2[[#This Row],[Delivered from stock]]+Table2[[#This Row],[Adding to stock]]),"")</f>
        <v/>
      </c>
    </row>
    <row r="653" spans="2:12" ht="30" customHeight="1" x14ac:dyDescent="0.25">
      <c r="B653" s="89"/>
      <c r="C653" s="89"/>
      <c r="D653" s="89"/>
      <c r="E653" s="90"/>
      <c r="F653" s="89"/>
      <c r="G653" s="89"/>
      <c r="H653" s="89"/>
      <c r="I653" s="89"/>
      <c r="J653" s="92" t="str">
        <f>IFERROR(IF(Table2[[#This Row],[Item Code]]="","",SUMIFS('PO Management'!G:G,'PO Management'!E:E,Table2[[#This Row],[Item Code]],'PO Management'!K:K,"receive from stock")),"")</f>
        <v/>
      </c>
      <c r="K653" s="92" t="str">
        <f>IFERROR(IF(Table2[[#This Row],[Item Code]]="","",SUMIFS('PO Management'!G:G,'PO Management'!E:E,Table2[[#This Row],[Item Code]],'PO Management'!O:O,"received")),"")</f>
        <v/>
      </c>
      <c r="L653" s="92" t="str">
        <f>IFERROR(IF(Table2[[#This Row],[Item Code]]="","",Table2[[#This Row],[Beginning On Hand Stock]]-Table2[[#This Row],[Delivered from stock]]+Table2[[#This Row],[Adding to stock]]),"")</f>
        <v/>
      </c>
    </row>
    <row r="654" spans="2:12" ht="30" customHeight="1" x14ac:dyDescent="0.25">
      <c r="B654" s="89"/>
      <c r="C654" s="89"/>
      <c r="D654" s="89"/>
      <c r="E654" s="90"/>
      <c r="F654" s="89"/>
      <c r="G654" s="89"/>
      <c r="H654" s="89"/>
      <c r="I654" s="89"/>
      <c r="J654" s="92" t="str">
        <f>IFERROR(IF(Table2[[#This Row],[Item Code]]="","",SUMIFS('PO Management'!G:G,'PO Management'!E:E,Table2[[#This Row],[Item Code]],'PO Management'!K:K,"receive from stock")),"")</f>
        <v/>
      </c>
      <c r="K654" s="92" t="str">
        <f>IFERROR(IF(Table2[[#This Row],[Item Code]]="","",SUMIFS('PO Management'!G:G,'PO Management'!E:E,Table2[[#This Row],[Item Code]],'PO Management'!O:O,"received")),"")</f>
        <v/>
      </c>
      <c r="L654" s="92" t="str">
        <f>IFERROR(IF(Table2[[#This Row],[Item Code]]="","",Table2[[#This Row],[Beginning On Hand Stock]]-Table2[[#This Row],[Delivered from stock]]+Table2[[#This Row],[Adding to stock]]),"")</f>
        <v/>
      </c>
    </row>
    <row r="655" spans="2:12" ht="30" customHeight="1" x14ac:dyDescent="0.25">
      <c r="B655" s="89"/>
      <c r="C655" s="89"/>
      <c r="D655" s="89"/>
      <c r="E655" s="90"/>
      <c r="F655" s="89"/>
      <c r="G655" s="89"/>
      <c r="H655" s="89"/>
      <c r="I655" s="89"/>
      <c r="J655" s="92" t="str">
        <f>IFERROR(IF(Table2[[#This Row],[Item Code]]="","",SUMIFS('PO Management'!G:G,'PO Management'!E:E,Table2[[#This Row],[Item Code]],'PO Management'!K:K,"receive from stock")),"")</f>
        <v/>
      </c>
      <c r="K655" s="92" t="str">
        <f>IFERROR(IF(Table2[[#This Row],[Item Code]]="","",SUMIFS('PO Management'!G:G,'PO Management'!E:E,Table2[[#This Row],[Item Code]],'PO Management'!O:O,"received")),"")</f>
        <v/>
      </c>
      <c r="L655" s="92" t="str">
        <f>IFERROR(IF(Table2[[#This Row],[Item Code]]="","",Table2[[#This Row],[Beginning On Hand Stock]]-Table2[[#This Row],[Delivered from stock]]+Table2[[#This Row],[Adding to stock]]),"")</f>
        <v/>
      </c>
    </row>
    <row r="656" spans="2:12" ht="30" customHeight="1" x14ac:dyDescent="0.25">
      <c r="B656" s="89"/>
      <c r="C656" s="89"/>
      <c r="D656" s="89"/>
      <c r="E656" s="90"/>
      <c r="F656" s="89"/>
      <c r="G656" s="89"/>
      <c r="H656" s="89"/>
      <c r="I656" s="89"/>
      <c r="J656" s="92" t="str">
        <f>IFERROR(IF(Table2[[#This Row],[Item Code]]="","",SUMIFS('PO Management'!G:G,'PO Management'!E:E,Table2[[#This Row],[Item Code]],'PO Management'!K:K,"receive from stock")),"")</f>
        <v/>
      </c>
      <c r="K656" s="92" t="str">
        <f>IFERROR(IF(Table2[[#This Row],[Item Code]]="","",SUMIFS('PO Management'!G:G,'PO Management'!E:E,Table2[[#This Row],[Item Code]],'PO Management'!O:O,"received")),"")</f>
        <v/>
      </c>
      <c r="L656" s="92" t="str">
        <f>IFERROR(IF(Table2[[#This Row],[Item Code]]="","",Table2[[#This Row],[Beginning On Hand Stock]]-Table2[[#This Row],[Delivered from stock]]+Table2[[#This Row],[Adding to stock]]),"")</f>
        <v/>
      </c>
    </row>
    <row r="657" spans="2:12" ht="30" customHeight="1" x14ac:dyDescent="0.25">
      <c r="B657" s="89"/>
      <c r="C657" s="89"/>
      <c r="D657" s="89"/>
      <c r="E657" s="90"/>
      <c r="F657" s="89"/>
      <c r="G657" s="89"/>
      <c r="H657" s="89"/>
      <c r="I657" s="89"/>
      <c r="J657" s="92" t="str">
        <f>IFERROR(IF(Table2[[#This Row],[Item Code]]="","",SUMIFS('PO Management'!G:G,'PO Management'!E:E,Table2[[#This Row],[Item Code]],'PO Management'!K:K,"receive from stock")),"")</f>
        <v/>
      </c>
      <c r="K657" s="92" t="str">
        <f>IFERROR(IF(Table2[[#This Row],[Item Code]]="","",SUMIFS('PO Management'!G:G,'PO Management'!E:E,Table2[[#This Row],[Item Code]],'PO Management'!O:O,"received")),"")</f>
        <v/>
      </c>
      <c r="L657" s="92" t="str">
        <f>IFERROR(IF(Table2[[#This Row],[Item Code]]="","",Table2[[#This Row],[Beginning On Hand Stock]]-Table2[[#This Row],[Delivered from stock]]+Table2[[#This Row],[Adding to stock]]),"")</f>
        <v/>
      </c>
    </row>
    <row r="658" spans="2:12" ht="30" customHeight="1" x14ac:dyDescent="0.25">
      <c r="B658" s="89"/>
      <c r="C658" s="89"/>
      <c r="D658" s="89"/>
      <c r="E658" s="90"/>
      <c r="F658" s="89"/>
      <c r="G658" s="89"/>
      <c r="H658" s="89"/>
      <c r="I658" s="89"/>
      <c r="J658" s="92" t="str">
        <f>IFERROR(IF(Table2[[#This Row],[Item Code]]="","",SUMIFS('PO Management'!G:G,'PO Management'!E:E,Table2[[#This Row],[Item Code]],'PO Management'!K:K,"receive from stock")),"")</f>
        <v/>
      </c>
      <c r="K658" s="92" t="str">
        <f>IFERROR(IF(Table2[[#This Row],[Item Code]]="","",SUMIFS('PO Management'!G:G,'PO Management'!E:E,Table2[[#This Row],[Item Code]],'PO Management'!O:O,"received")),"")</f>
        <v/>
      </c>
      <c r="L658" s="92" t="str">
        <f>IFERROR(IF(Table2[[#This Row],[Item Code]]="","",Table2[[#This Row],[Beginning On Hand Stock]]-Table2[[#This Row],[Delivered from stock]]+Table2[[#This Row],[Adding to stock]]),"")</f>
        <v/>
      </c>
    </row>
    <row r="659" spans="2:12" ht="30" customHeight="1" x14ac:dyDescent="0.25">
      <c r="B659" s="89"/>
      <c r="C659" s="89"/>
      <c r="D659" s="89"/>
      <c r="E659" s="90"/>
      <c r="F659" s="89"/>
      <c r="G659" s="89"/>
      <c r="H659" s="89"/>
      <c r="I659" s="89"/>
      <c r="J659" s="92" t="str">
        <f>IFERROR(IF(Table2[[#This Row],[Item Code]]="","",SUMIFS('PO Management'!G:G,'PO Management'!E:E,Table2[[#This Row],[Item Code]],'PO Management'!K:K,"receive from stock")),"")</f>
        <v/>
      </c>
      <c r="K659" s="92" t="str">
        <f>IFERROR(IF(Table2[[#This Row],[Item Code]]="","",SUMIFS('PO Management'!G:G,'PO Management'!E:E,Table2[[#This Row],[Item Code]],'PO Management'!O:O,"received")),"")</f>
        <v/>
      </c>
      <c r="L659" s="92" t="str">
        <f>IFERROR(IF(Table2[[#This Row],[Item Code]]="","",Table2[[#This Row],[Beginning On Hand Stock]]-Table2[[#This Row],[Delivered from stock]]+Table2[[#This Row],[Adding to stock]]),"")</f>
        <v/>
      </c>
    </row>
    <row r="660" spans="2:12" ht="30" customHeight="1" x14ac:dyDescent="0.25">
      <c r="B660" s="89"/>
      <c r="C660" s="89"/>
      <c r="D660" s="89"/>
      <c r="E660" s="90"/>
      <c r="F660" s="89"/>
      <c r="G660" s="89"/>
      <c r="H660" s="89"/>
      <c r="I660" s="89"/>
      <c r="J660" s="92" t="str">
        <f>IFERROR(IF(Table2[[#This Row],[Item Code]]="","",SUMIFS('PO Management'!G:G,'PO Management'!E:E,Table2[[#This Row],[Item Code]],'PO Management'!K:K,"receive from stock")),"")</f>
        <v/>
      </c>
      <c r="K660" s="92" t="str">
        <f>IFERROR(IF(Table2[[#This Row],[Item Code]]="","",SUMIFS('PO Management'!G:G,'PO Management'!E:E,Table2[[#This Row],[Item Code]],'PO Management'!O:O,"received")),"")</f>
        <v/>
      </c>
      <c r="L660" s="92" t="str">
        <f>IFERROR(IF(Table2[[#This Row],[Item Code]]="","",Table2[[#This Row],[Beginning On Hand Stock]]-Table2[[#This Row],[Delivered from stock]]+Table2[[#This Row],[Adding to stock]]),"")</f>
        <v/>
      </c>
    </row>
    <row r="661" spans="2:12" ht="30" customHeight="1" x14ac:dyDescent="0.25">
      <c r="B661" s="89"/>
      <c r="C661" s="89"/>
      <c r="D661" s="89"/>
      <c r="E661" s="90"/>
      <c r="F661" s="89"/>
      <c r="G661" s="89"/>
      <c r="H661" s="89"/>
      <c r="I661" s="89"/>
      <c r="J661" s="92" t="str">
        <f>IFERROR(IF(Table2[[#This Row],[Item Code]]="","",SUMIFS('PO Management'!G:G,'PO Management'!E:E,Table2[[#This Row],[Item Code]],'PO Management'!K:K,"receive from stock")),"")</f>
        <v/>
      </c>
      <c r="K661" s="92" t="str">
        <f>IFERROR(IF(Table2[[#This Row],[Item Code]]="","",SUMIFS('PO Management'!G:G,'PO Management'!E:E,Table2[[#This Row],[Item Code]],'PO Management'!O:O,"received")),"")</f>
        <v/>
      </c>
      <c r="L661" s="92" t="str">
        <f>IFERROR(IF(Table2[[#This Row],[Item Code]]="","",Table2[[#This Row],[Beginning On Hand Stock]]-Table2[[#This Row],[Delivered from stock]]+Table2[[#This Row],[Adding to stock]]),"")</f>
        <v/>
      </c>
    </row>
    <row r="662" spans="2:12" ht="30" customHeight="1" x14ac:dyDescent="0.25">
      <c r="B662" s="89"/>
      <c r="C662" s="89"/>
      <c r="D662" s="89"/>
      <c r="E662" s="90"/>
      <c r="F662" s="89"/>
      <c r="G662" s="89"/>
      <c r="H662" s="89"/>
      <c r="I662" s="89"/>
      <c r="J662" s="92" t="str">
        <f>IFERROR(IF(Table2[[#This Row],[Item Code]]="","",SUMIFS('PO Management'!G:G,'PO Management'!E:E,Table2[[#This Row],[Item Code]],'PO Management'!K:K,"receive from stock")),"")</f>
        <v/>
      </c>
      <c r="K662" s="92" t="str">
        <f>IFERROR(IF(Table2[[#This Row],[Item Code]]="","",SUMIFS('PO Management'!G:G,'PO Management'!E:E,Table2[[#This Row],[Item Code]],'PO Management'!O:O,"received")),"")</f>
        <v/>
      </c>
      <c r="L662" s="92" t="str">
        <f>IFERROR(IF(Table2[[#This Row],[Item Code]]="","",Table2[[#This Row],[Beginning On Hand Stock]]-Table2[[#This Row],[Delivered from stock]]+Table2[[#This Row],[Adding to stock]]),"")</f>
        <v/>
      </c>
    </row>
    <row r="663" spans="2:12" ht="30" customHeight="1" x14ac:dyDescent="0.25">
      <c r="B663" s="89"/>
      <c r="C663" s="89"/>
      <c r="D663" s="89"/>
      <c r="E663" s="90"/>
      <c r="F663" s="89"/>
      <c r="G663" s="89"/>
      <c r="H663" s="89"/>
      <c r="I663" s="89"/>
      <c r="J663" s="92" t="str">
        <f>IFERROR(IF(Table2[[#This Row],[Item Code]]="","",SUMIFS('PO Management'!G:G,'PO Management'!E:E,Table2[[#This Row],[Item Code]],'PO Management'!K:K,"receive from stock")),"")</f>
        <v/>
      </c>
      <c r="K663" s="92" t="str">
        <f>IFERROR(IF(Table2[[#This Row],[Item Code]]="","",SUMIFS('PO Management'!G:G,'PO Management'!E:E,Table2[[#This Row],[Item Code]],'PO Management'!O:O,"received")),"")</f>
        <v/>
      </c>
      <c r="L663" s="92" t="str">
        <f>IFERROR(IF(Table2[[#This Row],[Item Code]]="","",Table2[[#This Row],[Beginning On Hand Stock]]-Table2[[#This Row],[Delivered from stock]]+Table2[[#This Row],[Adding to stock]]),"")</f>
        <v/>
      </c>
    </row>
    <row r="664" spans="2:12" ht="30" customHeight="1" x14ac:dyDescent="0.25">
      <c r="B664" s="89"/>
      <c r="C664" s="89"/>
      <c r="D664" s="89"/>
      <c r="E664" s="90"/>
      <c r="F664" s="89"/>
      <c r="G664" s="89"/>
      <c r="H664" s="89"/>
      <c r="I664" s="89"/>
      <c r="J664" s="92" t="str">
        <f>IFERROR(IF(Table2[[#This Row],[Item Code]]="","",SUMIFS('PO Management'!G:G,'PO Management'!E:E,Table2[[#This Row],[Item Code]],'PO Management'!K:K,"receive from stock")),"")</f>
        <v/>
      </c>
      <c r="K664" s="92" t="str">
        <f>IFERROR(IF(Table2[[#This Row],[Item Code]]="","",SUMIFS('PO Management'!G:G,'PO Management'!E:E,Table2[[#This Row],[Item Code]],'PO Management'!O:O,"received")),"")</f>
        <v/>
      </c>
      <c r="L664" s="92" t="str">
        <f>IFERROR(IF(Table2[[#This Row],[Item Code]]="","",Table2[[#This Row],[Beginning On Hand Stock]]-Table2[[#This Row],[Delivered from stock]]+Table2[[#This Row],[Adding to stock]]),"")</f>
        <v/>
      </c>
    </row>
    <row r="665" spans="2:12" ht="30" customHeight="1" x14ac:dyDescent="0.25">
      <c r="B665" s="89"/>
      <c r="C665" s="89"/>
      <c r="D665" s="89"/>
      <c r="E665" s="90"/>
      <c r="F665" s="89"/>
      <c r="G665" s="89"/>
      <c r="H665" s="89"/>
      <c r="I665" s="89"/>
      <c r="J665" s="92" t="str">
        <f>IFERROR(IF(Table2[[#This Row],[Item Code]]="","",SUMIFS('PO Management'!G:G,'PO Management'!E:E,Table2[[#This Row],[Item Code]],'PO Management'!K:K,"receive from stock")),"")</f>
        <v/>
      </c>
      <c r="K665" s="92" t="str">
        <f>IFERROR(IF(Table2[[#This Row],[Item Code]]="","",SUMIFS('PO Management'!G:G,'PO Management'!E:E,Table2[[#This Row],[Item Code]],'PO Management'!O:O,"received")),"")</f>
        <v/>
      </c>
      <c r="L665" s="92" t="str">
        <f>IFERROR(IF(Table2[[#This Row],[Item Code]]="","",Table2[[#This Row],[Beginning On Hand Stock]]-Table2[[#This Row],[Delivered from stock]]+Table2[[#This Row],[Adding to stock]]),"")</f>
        <v/>
      </c>
    </row>
    <row r="666" spans="2:12" ht="30" customHeight="1" x14ac:dyDescent="0.25">
      <c r="B666" s="89"/>
      <c r="C666" s="89"/>
      <c r="D666" s="89"/>
      <c r="E666" s="90"/>
      <c r="F666" s="89"/>
      <c r="G666" s="89"/>
      <c r="H666" s="89"/>
      <c r="I666" s="89"/>
      <c r="J666" s="92" t="str">
        <f>IFERROR(IF(Table2[[#This Row],[Item Code]]="","",SUMIFS('PO Management'!G:G,'PO Management'!E:E,Table2[[#This Row],[Item Code]],'PO Management'!K:K,"receive from stock")),"")</f>
        <v/>
      </c>
      <c r="K666" s="92" t="str">
        <f>IFERROR(IF(Table2[[#This Row],[Item Code]]="","",SUMIFS('PO Management'!G:G,'PO Management'!E:E,Table2[[#This Row],[Item Code]],'PO Management'!O:O,"received")),"")</f>
        <v/>
      </c>
      <c r="L666" s="92" t="str">
        <f>IFERROR(IF(Table2[[#This Row],[Item Code]]="","",Table2[[#This Row],[Beginning On Hand Stock]]-Table2[[#This Row],[Delivered from stock]]+Table2[[#This Row],[Adding to stock]]),"")</f>
        <v/>
      </c>
    </row>
    <row r="667" spans="2:12" ht="30" customHeight="1" x14ac:dyDescent="0.25">
      <c r="B667" s="89"/>
      <c r="C667" s="89"/>
      <c r="D667" s="89"/>
      <c r="E667" s="90"/>
      <c r="F667" s="89"/>
      <c r="G667" s="89"/>
      <c r="H667" s="89"/>
      <c r="I667" s="89"/>
      <c r="J667" s="92" t="str">
        <f>IFERROR(IF(Table2[[#This Row],[Item Code]]="","",SUMIFS('PO Management'!G:G,'PO Management'!E:E,Table2[[#This Row],[Item Code]],'PO Management'!K:K,"receive from stock")),"")</f>
        <v/>
      </c>
      <c r="K667" s="92" t="str">
        <f>IFERROR(IF(Table2[[#This Row],[Item Code]]="","",SUMIFS('PO Management'!G:G,'PO Management'!E:E,Table2[[#This Row],[Item Code]],'PO Management'!O:O,"received")),"")</f>
        <v/>
      </c>
      <c r="L667" s="92" t="str">
        <f>IFERROR(IF(Table2[[#This Row],[Item Code]]="","",Table2[[#This Row],[Beginning On Hand Stock]]-Table2[[#This Row],[Delivered from stock]]+Table2[[#This Row],[Adding to stock]]),"")</f>
        <v/>
      </c>
    </row>
    <row r="668" spans="2:12" ht="30" customHeight="1" x14ac:dyDescent="0.25">
      <c r="B668" s="89"/>
      <c r="C668" s="89"/>
      <c r="D668" s="89"/>
      <c r="E668" s="90"/>
      <c r="F668" s="89"/>
      <c r="G668" s="89"/>
      <c r="H668" s="89"/>
      <c r="I668" s="89"/>
      <c r="J668" s="92" t="str">
        <f>IFERROR(IF(Table2[[#This Row],[Item Code]]="","",SUMIFS('PO Management'!G:G,'PO Management'!E:E,Table2[[#This Row],[Item Code]],'PO Management'!K:K,"receive from stock")),"")</f>
        <v/>
      </c>
      <c r="K668" s="92" t="str">
        <f>IFERROR(IF(Table2[[#This Row],[Item Code]]="","",SUMIFS('PO Management'!G:G,'PO Management'!E:E,Table2[[#This Row],[Item Code]],'PO Management'!O:O,"received")),"")</f>
        <v/>
      </c>
      <c r="L668" s="92" t="str">
        <f>IFERROR(IF(Table2[[#This Row],[Item Code]]="","",Table2[[#This Row],[Beginning On Hand Stock]]-Table2[[#This Row],[Delivered from stock]]+Table2[[#This Row],[Adding to stock]]),"")</f>
        <v/>
      </c>
    </row>
    <row r="669" spans="2:12" ht="30" customHeight="1" x14ac:dyDescent="0.25">
      <c r="B669" s="89"/>
      <c r="C669" s="89"/>
      <c r="D669" s="89"/>
      <c r="E669" s="90"/>
      <c r="F669" s="89"/>
      <c r="G669" s="89"/>
      <c r="H669" s="89"/>
      <c r="I669" s="89"/>
      <c r="J669" s="92" t="str">
        <f>IFERROR(IF(Table2[[#This Row],[Item Code]]="","",SUMIFS('PO Management'!G:G,'PO Management'!E:E,Table2[[#This Row],[Item Code]],'PO Management'!K:K,"receive from stock")),"")</f>
        <v/>
      </c>
      <c r="K669" s="92" t="str">
        <f>IFERROR(IF(Table2[[#This Row],[Item Code]]="","",SUMIFS('PO Management'!G:G,'PO Management'!E:E,Table2[[#This Row],[Item Code]],'PO Management'!O:O,"received")),"")</f>
        <v/>
      </c>
      <c r="L669" s="92" t="str">
        <f>IFERROR(IF(Table2[[#This Row],[Item Code]]="","",Table2[[#This Row],[Beginning On Hand Stock]]-Table2[[#This Row],[Delivered from stock]]+Table2[[#This Row],[Adding to stock]]),"")</f>
        <v/>
      </c>
    </row>
    <row r="670" spans="2:12" ht="30" customHeight="1" x14ac:dyDescent="0.25">
      <c r="B670" s="89"/>
      <c r="C670" s="89"/>
      <c r="D670" s="89"/>
      <c r="E670" s="90"/>
      <c r="F670" s="89"/>
      <c r="G670" s="89"/>
      <c r="H670" s="89"/>
      <c r="I670" s="89"/>
      <c r="J670" s="92" t="str">
        <f>IFERROR(IF(Table2[[#This Row],[Item Code]]="","",SUMIFS('PO Management'!G:G,'PO Management'!E:E,Table2[[#This Row],[Item Code]],'PO Management'!K:K,"receive from stock")),"")</f>
        <v/>
      </c>
      <c r="K670" s="92" t="str">
        <f>IFERROR(IF(Table2[[#This Row],[Item Code]]="","",SUMIFS('PO Management'!G:G,'PO Management'!E:E,Table2[[#This Row],[Item Code]],'PO Management'!O:O,"received")),"")</f>
        <v/>
      </c>
      <c r="L670" s="92" t="str">
        <f>IFERROR(IF(Table2[[#This Row],[Item Code]]="","",Table2[[#This Row],[Beginning On Hand Stock]]-Table2[[#This Row],[Delivered from stock]]+Table2[[#This Row],[Adding to stock]]),"")</f>
        <v/>
      </c>
    </row>
    <row r="671" spans="2:12" ht="30" customHeight="1" x14ac:dyDescent="0.25">
      <c r="B671" s="89"/>
      <c r="C671" s="89"/>
      <c r="D671" s="89"/>
      <c r="E671" s="90"/>
      <c r="F671" s="89"/>
      <c r="G671" s="89"/>
      <c r="H671" s="89"/>
      <c r="I671" s="89"/>
      <c r="J671" s="92" t="str">
        <f>IFERROR(IF(Table2[[#This Row],[Item Code]]="","",SUMIFS('PO Management'!G:G,'PO Management'!E:E,Table2[[#This Row],[Item Code]],'PO Management'!K:K,"receive from stock")),"")</f>
        <v/>
      </c>
      <c r="K671" s="92" t="str">
        <f>IFERROR(IF(Table2[[#This Row],[Item Code]]="","",SUMIFS('PO Management'!G:G,'PO Management'!E:E,Table2[[#This Row],[Item Code]],'PO Management'!O:O,"received")),"")</f>
        <v/>
      </c>
      <c r="L671" s="92" t="str">
        <f>IFERROR(IF(Table2[[#This Row],[Item Code]]="","",Table2[[#This Row],[Beginning On Hand Stock]]-Table2[[#This Row],[Delivered from stock]]+Table2[[#This Row],[Adding to stock]]),"")</f>
        <v/>
      </c>
    </row>
    <row r="672" spans="2:12" ht="30" customHeight="1" x14ac:dyDescent="0.25">
      <c r="B672" s="89"/>
      <c r="C672" s="89"/>
      <c r="D672" s="89"/>
      <c r="E672" s="90"/>
      <c r="F672" s="89"/>
      <c r="G672" s="89"/>
      <c r="H672" s="89"/>
      <c r="I672" s="89"/>
      <c r="J672" s="92" t="str">
        <f>IFERROR(IF(Table2[[#This Row],[Item Code]]="","",SUMIFS('PO Management'!G:G,'PO Management'!E:E,Table2[[#This Row],[Item Code]],'PO Management'!K:K,"receive from stock")),"")</f>
        <v/>
      </c>
      <c r="K672" s="92" t="str">
        <f>IFERROR(IF(Table2[[#This Row],[Item Code]]="","",SUMIFS('PO Management'!G:G,'PO Management'!E:E,Table2[[#This Row],[Item Code]],'PO Management'!O:O,"received")),"")</f>
        <v/>
      </c>
      <c r="L672" s="92" t="str">
        <f>IFERROR(IF(Table2[[#This Row],[Item Code]]="","",Table2[[#This Row],[Beginning On Hand Stock]]-Table2[[#This Row],[Delivered from stock]]+Table2[[#This Row],[Adding to stock]]),"")</f>
        <v/>
      </c>
    </row>
    <row r="673" spans="2:12" ht="30" customHeight="1" x14ac:dyDescent="0.25">
      <c r="B673" s="89"/>
      <c r="C673" s="89"/>
      <c r="D673" s="89"/>
      <c r="E673" s="90"/>
      <c r="F673" s="89"/>
      <c r="G673" s="89"/>
      <c r="H673" s="89"/>
      <c r="I673" s="89"/>
      <c r="J673" s="92" t="str">
        <f>IFERROR(IF(Table2[[#This Row],[Item Code]]="","",SUMIFS('PO Management'!G:G,'PO Management'!E:E,Table2[[#This Row],[Item Code]],'PO Management'!K:K,"receive from stock")),"")</f>
        <v/>
      </c>
      <c r="K673" s="92" t="str">
        <f>IFERROR(IF(Table2[[#This Row],[Item Code]]="","",SUMIFS('PO Management'!G:G,'PO Management'!E:E,Table2[[#This Row],[Item Code]],'PO Management'!O:O,"received")),"")</f>
        <v/>
      </c>
      <c r="L673" s="92" t="str">
        <f>IFERROR(IF(Table2[[#This Row],[Item Code]]="","",Table2[[#This Row],[Beginning On Hand Stock]]-Table2[[#This Row],[Delivered from stock]]+Table2[[#This Row],[Adding to stock]]),"")</f>
        <v/>
      </c>
    </row>
    <row r="674" spans="2:12" ht="30" customHeight="1" x14ac:dyDescent="0.25">
      <c r="B674" s="89"/>
      <c r="C674" s="89"/>
      <c r="D674" s="89"/>
      <c r="E674" s="90"/>
      <c r="F674" s="89"/>
      <c r="G674" s="89"/>
      <c r="H674" s="89"/>
      <c r="I674" s="89"/>
      <c r="J674" s="92" t="str">
        <f>IFERROR(IF(Table2[[#This Row],[Item Code]]="","",SUMIFS('PO Management'!G:G,'PO Management'!E:E,Table2[[#This Row],[Item Code]],'PO Management'!K:K,"receive from stock")),"")</f>
        <v/>
      </c>
      <c r="K674" s="92" t="str">
        <f>IFERROR(IF(Table2[[#This Row],[Item Code]]="","",SUMIFS('PO Management'!G:G,'PO Management'!E:E,Table2[[#This Row],[Item Code]],'PO Management'!O:O,"received")),"")</f>
        <v/>
      </c>
      <c r="L674" s="92" t="str">
        <f>IFERROR(IF(Table2[[#This Row],[Item Code]]="","",Table2[[#This Row],[Beginning On Hand Stock]]-Table2[[#This Row],[Delivered from stock]]+Table2[[#This Row],[Adding to stock]]),"")</f>
        <v/>
      </c>
    </row>
    <row r="675" spans="2:12" ht="30" customHeight="1" x14ac:dyDescent="0.25">
      <c r="B675" s="89"/>
      <c r="C675" s="89"/>
      <c r="D675" s="89"/>
      <c r="E675" s="90"/>
      <c r="F675" s="89"/>
      <c r="G675" s="89"/>
      <c r="H675" s="89"/>
      <c r="I675" s="89"/>
      <c r="J675" s="92" t="str">
        <f>IFERROR(IF(Table2[[#This Row],[Item Code]]="","",SUMIFS('PO Management'!G:G,'PO Management'!E:E,Table2[[#This Row],[Item Code]],'PO Management'!K:K,"receive from stock")),"")</f>
        <v/>
      </c>
      <c r="K675" s="92" t="str">
        <f>IFERROR(IF(Table2[[#This Row],[Item Code]]="","",SUMIFS('PO Management'!G:G,'PO Management'!E:E,Table2[[#This Row],[Item Code]],'PO Management'!O:O,"received")),"")</f>
        <v/>
      </c>
      <c r="L675" s="92" t="str">
        <f>IFERROR(IF(Table2[[#This Row],[Item Code]]="","",Table2[[#This Row],[Beginning On Hand Stock]]-Table2[[#This Row],[Delivered from stock]]+Table2[[#This Row],[Adding to stock]]),"")</f>
        <v/>
      </c>
    </row>
    <row r="676" spans="2:12" ht="30" customHeight="1" x14ac:dyDescent="0.25">
      <c r="B676" s="89"/>
      <c r="C676" s="89"/>
      <c r="D676" s="89"/>
      <c r="E676" s="90"/>
      <c r="F676" s="89"/>
      <c r="G676" s="89"/>
      <c r="H676" s="89"/>
      <c r="I676" s="89"/>
      <c r="J676" s="92" t="str">
        <f>IFERROR(IF(Table2[[#This Row],[Item Code]]="","",SUMIFS('PO Management'!G:G,'PO Management'!E:E,Table2[[#This Row],[Item Code]],'PO Management'!K:K,"receive from stock")),"")</f>
        <v/>
      </c>
      <c r="K676" s="92" t="str">
        <f>IFERROR(IF(Table2[[#This Row],[Item Code]]="","",SUMIFS('PO Management'!G:G,'PO Management'!E:E,Table2[[#This Row],[Item Code]],'PO Management'!O:O,"received")),"")</f>
        <v/>
      </c>
      <c r="L676" s="92" t="str">
        <f>IFERROR(IF(Table2[[#This Row],[Item Code]]="","",Table2[[#This Row],[Beginning On Hand Stock]]-Table2[[#This Row],[Delivered from stock]]+Table2[[#This Row],[Adding to stock]]),"")</f>
        <v/>
      </c>
    </row>
    <row r="677" spans="2:12" ht="30" customHeight="1" x14ac:dyDescent="0.25">
      <c r="B677" s="89"/>
      <c r="C677" s="89"/>
      <c r="D677" s="89"/>
      <c r="E677" s="90"/>
      <c r="F677" s="89"/>
      <c r="G677" s="89"/>
      <c r="H677" s="89"/>
      <c r="I677" s="89"/>
      <c r="J677" s="92" t="str">
        <f>IFERROR(IF(Table2[[#This Row],[Item Code]]="","",SUMIFS('PO Management'!G:G,'PO Management'!E:E,Table2[[#This Row],[Item Code]],'PO Management'!K:K,"receive from stock")),"")</f>
        <v/>
      </c>
      <c r="K677" s="92" t="str">
        <f>IFERROR(IF(Table2[[#This Row],[Item Code]]="","",SUMIFS('PO Management'!G:G,'PO Management'!E:E,Table2[[#This Row],[Item Code]],'PO Management'!O:O,"received")),"")</f>
        <v/>
      </c>
      <c r="L677" s="92" t="str">
        <f>IFERROR(IF(Table2[[#This Row],[Item Code]]="","",Table2[[#This Row],[Beginning On Hand Stock]]-Table2[[#This Row],[Delivered from stock]]+Table2[[#This Row],[Adding to stock]]),"")</f>
        <v/>
      </c>
    </row>
    <row r="678" spans="2:12" ht="30" customHeight="1" x14ac:dyDescent="0.25">
      <c r="B678" s="89"/>
      <c r="C678" s="89"/>
      <c r="D678" s="89"/>
      <c r="E678" s="90"/>
      <c r="F678" s="89"/>
      <c r="G678" s="89"/>
      <c r="H678" s="89"/>
      <c r="I678" s="89"/>
      <c r="J678" s="92" t="str">
        <f>IFERROR(IF(Table2[[#This Row],[Item Code]]="","",SUMIFS('PO Management'!G:G,'PO Management'!E:E,Table2[[#This Row],[Item Code]],'PO Management'!K:K,"receive from stock")),"")</f>
        <v/>
      </c>
      <c r="K678" s="92" t="str">
        <f>IFERROR(IF(Table2[[#This Row],[Item Code]]="","",SUMIFS('PO Management'!G:G,'PO Management'!E:E,Table2[[#This Row],[Item Code]],'PO Management'!O:O,"received")),"")</f>
        <v/>
      </c>
      <c r="L678" s="92" t="str">
        <f>IFERROR(IF(Table2[[#This Row],[Item Code]]="","",Table2[[#This Row],[Beginning On Hand Stock]]-Table2[[#This Row],[Delivered from stock]]+Table2[[#This Row],[Adding to stock]]),"")</f>
        <v/>
      </c>
    </row>
    <row r="679" spans="2:12" ht="30" customHeight="1" x14ac:dyDescent="0.25">
      <c r="B679" s="89"/>
      <c r="C679" s="89"/>
      <c r="D679" s="89"/>
      <c r="E679" s="90"/>
      <c r="F679" s="89"/>
      <c r="G679" s="89"/>
      <c r="H679" s="89"/>
      <c r="I679" s="89"/>
      <c r="J679" s="92" t="str">
        <f>IFERROR(IF(Table2[[#This Row],[Item Code]]="","",SUMIFS('PO Management'!G:G,'PO Management'!E:E,Table2[[#This Row],[Item Code]],'PO Management'!K:K,"receive from stock")),"")</f>
        <v/>
      </c>
      <c r="K679" s="92" t="str">
        <f>IFERROR(IF(Table2[[#This Row],[Item Code]]="","",SUMIFS('PO Management'!G:G,'PO Management'!E:E,Table2[[#This Row],[Item Code]],'PO Management'!O:O,"received")),"")</f>
        <v/>
      </c>
      <c r="L679" s="92" t="str">
        <f>IFERROR(IF(Table2[[#This Row],[Item Code]]="","",Table2[[#This Row],[Beginning On Hand Stock]]-Table2[[#This Row],[Delivered from stock]]+Table2[[#This Row],[Adding to stock]]),"")</f>
        <v/>
      </c>
    </row>
    <row r="680" spans="2:12" ht="30" customHeight="1" x14ac:dyDescent="0.25">
      <c r="B680" s="89"/>
      <c r="C680" s="89"/>
      <c r="D680" s="89"/>
      <c r="E680" s="90"/>
      <c r="F680" s="89"/>
      <c r="G680" s="89"/>
      <c r="H680" s="89"/>
      <c r="I680" s="89"/>
      <c r="J680" s="92" t="str">
        <f>IFERROR(IF(Table2[[#This Row],[Item Code]]="","",SUMIFS('PO Management'!G:G,'PO Management'!E:E,Table2[[#This Row],[Item Code]],'PO Management'!K:K,"receive from stock")),"")</f>
        <v/>
      </c>
      <c r="K680" s="92" t="str">
        <f>IFERROR(IF(Table2[[#This Row],[Item Code]]="","",SUMIFS('PO Management'!G:G,'PO Management'!E:E,Table2[[#This Row],[Item Code]],'PO Management'!O:O,"received")),"")</f>
        <v/>
      </c>
      <c r="L680" s="92" t="str">
        <f>IFERROR(IF(Table2[[#This Row],[Item Code]]="","",Table2[[#This Row],[Beginning On Hand Stock]]-Table2[[#This Row],[Delivered from stock]]+Table2[[#This Row],[Adding to stock]]),"")</f>
        <v/>
      </c>
    </row>
    <row r="681" spans="2:12" ht="30" customHeight="1" x14ac:dyDescent="0.25">
      <c r="B681" s="89"/>
      <c r="C681" s="89"/>
      <c r="D681" s="89"/>
      <c r="E681" s="90"/>
      <c r="F681" s="89"/>
      <c r="G681" s="89"/>
      <c r="H681" s="89"/>
      <c r="I681" s="89"/>
      <c r="J681" s="92" t="str">
        <f>IFERROR(IF(Table2[[#This Row],[Item Code]]="","",SUMIFS('PO Management'!G:G,'PO Management'!E:E,Table2[[#This Row],[Item Code]],'PO Management'!K:K,"receive from stock")),"")</f>
        <v/>
      </c>
      <c r="K681" s="92" t="str">
        <f>IFERROR(IF(Table2[[#This Row],[Item Code]]="","",SUMIFS('PO Management'!G:G,'PO Management'!E:E,Table2[[#This Row],[Item Code]],'PO Management'!O:O,"received")),"")</f>
        <v/>
      </c>
      <c r="L681" s="92" t="str">
        <f>IFERROR(IF(Table2[[#This Row],[Item Code]]="","",Table2[[#This Row],[Beginning On Hand Stock]]-Table2[[#This Row],[Delivered from stock]]+Table2[[#This Row],[Adding to stock]]),"")</f>
        <v/>
      </c>
    </row>
    <row r="682" spans="2:12" ht="30" customHeight="1" x14ac:dyDescent="0.25">
      <c r="B682" s="89"/>
      <c r="C682" s="89"/>
      <c r="D682" s="89"/>
      <c r="E682" s="90"/>
      <c r="F682" s="89"/>
      <c r="G682" s="89"/>
      <c r="H682" s="89"/>
      <c r="I682" s="89"/>
      <c r="J682" s="92" t="str">
        <f>IFERROR(IF(Table2[[#This Row],[Item Code]]="","",SUMIFS('PO Management'!G:G,'PO Management'!E:E,Table2[[#This Row],[Item Code]],'PO Management'!K:K,"receive from stock")),"")</f>
        <v/>
      </c>
      <c r="K682" s="92" t="str">
        <f>IFERROR(IF(Table2[[#This Row],[Item Code]]="","",SUMIFS('PO Management'!G:G,'PO Management'!E:E,Table2[[#This Row],[Item Code]],'PO Management'!O:O,"received")),"")</f>
        <v/>
      </c>
      <c r="L682" s="92" t="str">
        <f>IFERROR(IF(Table2[[#This Row],[Item Code]]="","",Table2[[#This Row],[Beginning On Hand Stock]]-Table2[[#This Row],[Delivered from stock]]+Table2[[#This Row],[Adding to stock]]),"")</f>
        <v/>
      </c>
    </row>
    <row r="683" spans="2:12" ht="30" customHeight="1" x14ac:dyDescent="0.25">
      <c r="B683" s="89"/>
      <c r="C683" s="89"/>
      <c r="D683" s="89"/>
      <c r="E683" s="90"/>
      <c r="F683" s="89"/>
      <c r="G683" s="89"/>
      <c r="H683" s="89"/>
      <c r="I683" s="89"/>
      <c r="J683" s="92" t="str">
        <f>IFERROR(IF(Table2[[#This Row],[Item Code]]="","",SUMIFS('PO Management'!G:G,'PO Management'!E:E,Table2[[#This Row],[Item Code]],'PO Management'!K:K,"receive from stock")),"")</f>
        <v/>
      </c>
      <c r="K683" s="92" t="str">
        <f>IFERROR(IF(Table2[[#This Row],[Item Code]]="","",SUMIFS('PO Management'!G:G,'PO Management'!E:E,Table2[[#This Row],[Item Code]],'PO Management'!O:O,"received")),"")</f>
        <v/>
      </c>
      <c r="L683" s="92" t="str">
        <f>IFERROR(IF(Table2[[#This Row],[Item Code]]="","",Table2[[#This Row],[Beginning On Hand Stock]]-Table2[[#This Row],[Delivered from stock]]+Table2[[#This Row],[Adding to stock]]),"")</f>
        <v/>
      </c>
    </row>
    <row r="684" spans="2:12" ht="30" customHeight="1" x14ac:dyDescent="0.25">
      <c r="B684" s="89"/>
      <c r="C684" s="89"/>
      <c r="D684" s="89"/>
      <c r="E684" s="90"/>
      <c r="F684" s="89"/>
      <c r="G684" s="89"/>
      <c r="H684" s="89"/>
      <c r="I684" s="89"/>
      <c r="J684" s="92" t="str">
        <f>IFERROR(IF(Table2[[#This Row],[Item Code]]="","",SUMIFS('PO Management'!G:G,'PO Management'!E:E,Table2[[#This Row],[Item Code]],'PO Management'!K:K,"receive from stock")),"")</f>
        <v/>
      </c>
      <c r="K684" s="92" t="str">
        <f>IFERROR(IF(Table2[[#This Row],[Item Code]]="","",SUMIFS('PO Management'!G:G,'PO Management'!E:E,Table2[[#This Row],[Item Code]],'PO Management'!O:O,"received")),"")</f>
        <v/>
      </c>
      <c r="L684" s="92" t="str">
        <f>IFERROR(IF(Table2[[#This Row],[Item Code]]="","",Table2[[#This Row],[Beginning On Hand Stock]]-Table2[[#This Row],[Delivered from stock]]+Table2[[#This Row],[Adding to stock]]),"")</f>
        <v/>
      </c>
    </row>
    <row r="685" spans="2:12" ht="30" customHeight="1" x14ac:dyDescent="0.25">
      <c r="B685" s="89"/>
      <c r="C685" s="89"/>
      <c r="D685" s="89"/>
      <c r="E685" s="90"/>
      <c r="F685" s="89"/>
      <c r="G685" s="89"/>
      <c r="H685" s="89"/>
      <c r="I685" s="89"/>
      <c r="J685" s="92" t="str">
        <f>IFERROR(IF(Table2[[#This Row],[Item Code]]="","",SUMIFS('PO Management'!G:G,'PO Management'!E:E,Table2[[#This Row],[Item Code]],'PO Management'!K:K,"receive from stock")),"")</f>
        <v/>
      </c>
      <c r="K685" s="92" t="str">
        <f>IFERROR(IF(Table2[[#This Row],[Item Code]]="","",SUMIFS('PO Management'!G:G,'PO Management'!E:E,Table2[[#This Row],[Item Code]],'PO Management'!O:O,"received")),"")</f>
        <v/>
      </c>
      <c r="L685" s="92" t="str">
        <f>IFERROR(IF(Table2[[#This Row],[Item Code]]="","",Table2[[#This Row],[Beginning On Hand Stock]]-Table2[[#This Row],[Delivered from stock]]+Table2[[#This Row],[Adding to stock]]),"")</f>
        <v/>
      </c>
    </row>
    <row r="686" spans="2:12" ht="30" customHeight="1" x14ac:dyDescent="0.25">
      <c r="B686" s="89"/>
      <c r="C686" s="89"/>
      <c r="D686" s="89"/>
      <c r="E686" s="90"/>
      <c r="F686" s="89"/>
      <c r="G686" s="89"/>
      <c r="H686" s="89"/>
      <c r="I686" s="89"/>
      <c r="J686" s="92" t="str">
        <f>IFERROR(IF(Table2[[#This Row],[Item Code]]="","",SUMIFS('PO Management'!G:G,'PO Management'!E:E,Table2[[#This Row],[Item Code]],'PO Management'!K:K,"receive from stock")),"")</f>
        <v/>
      </c>
      <c r="K686" s="92" t="str">
        <f>IFERROR(IF(Table2[[#This Row],[Item Code]]="","",SUMIFS('PO Management'!G:G,'PO Management'!E:E,Table2[[#This Row],[Item Code]],'PO Management'!O:O,"received")),"")</f>
        <v/>
      </c>
      <c r="L686" s="92" t="str">
        <f>IFERROR(IF(Table2[[#This Row],[Item Code]]="","",Table2[[#This Row],[Beginning On Hand Stock]]-Table2[[#This Row],[Delivered from stock]]+Table2[[#This Row],[Adding to stock]]),"")</f>
        <v/>
      </c>
    </row>
    <row r="687" spans="2:12" ht="30" customHeight="1" x14ac:dyDescent="0.25">
      <c r="B687" s="89"/>
      <c r="C687" s="89"/>
      <c r="D687" s="89"/>
      <c r="E687" s="90"/>
      <c r="F687" s="89"/>
      <c r="G687" s="89"/>
      <c r="H687" s="89"/>
      <c r="I687" s="89"/>
      <c r="J687" s="92" t="str">
        <f>IFERROR(IF(Table2[[#This Row],[Item Code]]="","",SUMIFS('PO Management'!G:G,'PO Management'!E:E,Table2[[#This Row],[Item Code]],'PO Management'!K:K,"receive from stock")),"")</f>
        <v/>
      </c>
      <c r="K687" s="92" t="str">
        <f>IFERROR(IF(Table2[[#This Row],[Item Code]]="","",SUMIFS('PO Management'!G:G,'PO Management'!E:E,Table2[[#This Row],[Item Code]],'PO Management'!O:O,"received")),"")</f>
        <v/>
      </c>
      <c r="L687" s="92" t="str">
        <f>IFERROR(IF(Table2[[#This Row],[Item Code]]="","",Table2[[#This Row],[Beginning On Hand Stock]]-Table2[[#This Row],[Delivered from stock]]+Table2[[#This Row],[Adding to stock]]),"")</f>
        <v/>
      </c>
    </row>
    <row r="688" spans="2:12" ht="30" customHeight="1" x14ac:dyDescent="0.25">
      <c r="B688" s="89"/>
      <c r="C688" s="89"/>
      <c r="D688" s="89"/>
      <c r="E688" s="90"/>
      <c r="F688" s="89"/>
      <c r="G688" s="89"/>
      <c r="H688" s="89"/>
      <c r="I688" s="89"/>
      <c r="J688" s="92" t="str">
        <f>IFERROR(IF(Table2[[#This Row],[Item Code]]="","",SUMIFS('PO Management'!G:G,'PO Management'!E:E,Table2[[#This Row],[Item Code]],'PO Management'!K:K,"receive from stock")),"")</f>
        <v/>
      </c>
      <c r="K688" s="92" t="str">
        <f>IFERROR(IF(Table2[[#This Row],[Item Code]]="","",SUMIFS('PO Management'!G:G,'PO Management'!E:E,Table2[[#This Row],[Item Code]],'PO Management'!O:O,"received")),"")</f>
        <v/>
      </c>
      <c r="L688" s="92" t="str">
        <f>IFERROR(IF(Table2[[#This Row],[Item Code]]="","",Table2[[#This Row],[Beginning On Hand Stock]]-Table2[[#This Row],[Delivered from stock]]+Table2[[#This Row],[Adding to stock]]),"")</f>
        <v/>
      </c>
    </row>
    <row r="689" spans="2:12" ht="30" customHeight="1" x14ac:dyDescent="0.25">
      <c r="B689" s="89"/>
      <c r="C689" s="89"/>
      <c r="D689" s="89"/>
      <c r="E689" s="90"/>
      <c r="F689" s="89"/>
      <c r="G689" s="89"/>
      <c r="H689" s="89"/>
      <c r="I689" s="89"/>
      <c r="J689" s="92" t="str">
        <f>IFERROR(IF(Table2[[#This Row],[Item Code]]="","",SUMIFS('PO Management'!G:G,'PO Management'!E:E,Table2[[#This Row],[Item Code]],'PO Management'!K:K,"receive from stock")),"")</f>
        <v/>
      </c>
      <c r="K689" s="92" t="str">
        <f>IFERROR(IF(Table2[[#This Row],[Item Code]]="","",SUMIFS('PO Management'!G:G,'PO Management'!E:E,Table2[[#This Row],[Item Code]],'PO Management'!O:O,"received")),"")</f>
        <v/>
      </c>
      <c r="L689" s="92" t="str">
        <f>IFERROR(IF(Table2[[#This Row],[Item Code]]="","",Table2[[#This Row],[Beginning On Hand Stock]]-Table2[[#This Row],[Delivered from stock]]+Table2[[#This Row],[Adding to stock]]),"")</f>
        <v/>
      </c>
    </row>
    <row r="690" spans="2:12" ht="30" customHeight="1" x14ac:dyDescent="0.25">
      <c r="B690" s="89"/>
      <c r="C690" s="89"/>
      <c r="D690" s="89"/>
      <c r="E690" s="90"/>
      <c r="F690" s="89"/>
      <c r="G690" s="89"/>
      <c r="H690" s="89"/>
      <c r="I690" s="89"/>
      <c r="J690" s="92" t="str">
        <f>IFERROR(IF(Table2[[#This Row],[Item Code]]="","",SUMIFS('PO Management'!G:G,'PO Management'!E:E,Table2[[#This Row],[Item Code]],'PO Management'!K:K,"receive from stock")),"")</f>
        <v/>
      </c>
      <c r="K690" s="92" t="str">
        <f>IFERROR(IF(Table2[[#This Row],[Item Code]]="","",SUMIFS('PO Management'!G:G,'PO Management'!E:E,Table2[[#This Row],[Item Code]],'PO Management'!O:O,"received")),"")</f>
        <v/>
      </c>
      <c r="L690" s="92" t="str">
        <f>IFERROR(IF(Table2[[#This Row],[Item Code]]="","",Table2[[#This Row],[Beginning On Hand Stock]]-Table2[[#This Row],[Delivered from stock]]+Table2[[#This Row],[Adding to stock]]),"")</f>
        <v/>
      </c>
    </row>
    <row r="691" spans="2:12" ht="30" customHeight="1" x14ac:dyDescent="0.25">
      <c r="B691" s="89"/>
      <c r="C691" s="89"/>
      <c r="D691" s="89"/>
      <c r="E691" s="90"/>
      <c r="F691" s="89"/>
      <c r="G691" s="89"/>
      <c r="H691" s="89"/>
      <c r="I691" s="89"/>
      <c r="J691" s="92" t="str">
        <f>IFERROR(IF(Table2[[#This Row],[Item Code]]="","",SUMIFS('PO Management'!G:G,'PO Management'!E:E,Table2[[#This Row],[Item Code]],'PO Management'!K:K,"receive from stock")),"")</f>
        <v/>
      </c>
      <c r="K691" s="92" t="str">
        <f>IFERROR(IF(Table2[[#This Row],[Item Code]]="","",SUMIFS('PO Management'!G:G,'PO Management'!E:E,Table2[[#This Row],[Item Code]],'PO Management'!O:O,"received")),"")</f>
        <v/>
      </c>
      <c r="L691" s="92" t="str">
        <f>IFERROR(IF(Table2[[#This Row],[Item Code]]="","",Table2[[#This Row],[Beginning On Hand Stock]]-Table2[[#This Row],[Delivered from stock]]+Table2[[#This Row],[Adding to stock]]),"")</f>
        <v/>
      </c>
    </row>
    <row r="692" spans="2:12" ht="30" customHeight="1" x14ac:dyDescent="0.25">
      <c r="B692" s="89"/>
      <c r="C692" s="89"/>
      <c r="D692" s="89"/>
      <c r="E692" s="90"/>
      <c r="F692" s="89"/>
      <c r="G692" s="89"/>
      <c r="H692" s="89"/>
      <c r="I692" s="89"/>
      <c r="J692" s="92" t="str">
        <f>IFERROR(IF(Table2[[#This Row],[Item Code]]="","",SUMIFS('PO Management'!G:G,'PO Management'!E:E,Table2[[#This Row],[Item Code]],'PO Management'!K:K,"receive from stock")),"")</f>
        <v/>
      </c>
      <c r="K692" s="92" t="str">
        <f>IFERROR(IF(Table2[[#This Row],[Item Code]]="","",SUMIFS('PO Management'!G:G,'PO Management'!E:E,Table2[[#This Row],[Item Code]],'PO Management'!O:O,"received")),"")</f>
        <v/>
      </c>
      <c r="L692" s="92" t="str">
        <f>IFERROR(IF(Table2[[#This Row],[Item Code]]="","",Table2[[#This Row],[Beginning On Hand Stock]]-Table2[[#This Row],[Delivered from stock]]+Table2[[#This Row],[Adding to stock]]),"")</f>
        <v/>
      </c>
    </row>
    <row r="693" spans="2:12" ht="30" customHeight="1" x14ac:dyDescent="0.25">
      <c r="B693" s="89"/>
      <c r="C693" s="89"/>
      <c r="D693" s="89"/>
      <c r="E693" s="90"/>
      <c r="F693" s="89"/>
      <c r="G693" s="89"/>
      <c r="H693" s="89"/>
      <c r="I693" s="89"/>
      <c r="J693" s="92" t="str">
        <f>IFERROR(IF(Table2[[#This Row],[Item Code]]="","",SUMIFS('PO Management'!G:G,'PO Management'!E:E,Table2[[#This Row],[Item Code]],'PO Management'!K:K,"receive from stock")),"")</f>
        <v/>
      </c>
      <c r="K693" s="92" t="str">
        <f>IFERROR(IF(Table2[[#This Row],[Item Code]]="","",SUMIFS('PO Management'!G:G,'PO Management'!E:E,Table2[[#This Row],[Item Code]],'PO Management'!O:O,"received")),"")</f>
        <v/>
      </c>
      <c r="L693" s="92" t="str">
        <f>IFERROR(IF(Table2[[#This Row],[Item Code]]="","",Table2[[#This Row],[Beginning On Hand Stock]]-Table2[[#This Row],[Delivered from stock]]+Table2[[#This Row],[Adding to stock]]),"")</f>
        <v/>
      </c>
    </row>
    <row r="694" spans="2:12" ht="30" customHeight="1" x14ac:dyDescent="0.25">
      <c r="B694" s="89"/>
      <c r="C694" s="89"/>
      <c r="D694" s="89"/>
      <c r="E694" s="90"/>
      <c r="F694" s="89"/>
      <c r="G694" s="89"/>
      <c r="H694" s="89"/>
      <c r="I694" s="89"/>
      <c r="J694" s="92" t="str">
        <f>IFERROR(IF(Table2[[#This Row],[Item Code]]="","",SUMIFS('PO Management'!G:G,'PO Management'!E:E,Table2[[#This Row],[Item Code]],'PO Management'!K:K,"receive from stock")),"")</f>
        <v/>
      </c>
      <c r="K694" s="92" t="str">
        <f>IFERROR(IF(Table2[[#This Row],[Item Code]]="","",SUMIFS('PO Management'!G:G,'PO Management'!E:E,Table2[[#This Row],[Item Code]],'PO Management'!O:O,"received")),"")</f>
        <v/>
      </c>
      <c r="L694" s="92" t="str">
        <f>IFERROR(IF(Table2[[#This Row],[Item Code]]="","",Table2[[#This Row],[Beginning On Hand Stock]]-Table2[[#This Row],[Delivered from stock]]+Table2[[#This Row],[Adding to stock]]),"")</f>
        <v/>
      </c>
    </row>
    <row r="695" spans="2:12" ht="30" customHeight="1" x14ac:dyDescent="0.25">
      <c r="B695" s="89"/>
      <c r="C695" s="89"/>
      <c r="D695" s="89"/>
      <c r="E695" s="90"/>
      <c r="F695" s="89"/>
      <c r="G695" s="89"/>
      <c r="H695" s="89"/>
      <c r="I695" s="89"/>
      <c r="J695" s="92" t="str">
        <f>IFERROR(IF(Table2[[#This Row],[Item Code]]="","",SUMIFS('PO Management'!G:G,'PO Management'!E:E,Table2[[#This Row],[Item Code]],'PO Management'!K:K,"receive from stock")),"")</f>
        <v/>
      </c>
      <c r="K695" s="92" t="str">
        <f>IFERROR(IF(Table2[[#This Row],[Item Code]]="","",SUMIFS('PO Management'!G:G,'PO Management'!E:E,Table2[[#This Row],[Item Code]],'PO Management'!O:O,"received")),"")</f>
        <v/>
      </c>
      <c r="L695" s="92" t="str">
        <f>IFERROR(IF(Table2[[#This Row],[Item Code]]="","",Table2[[#This Row],[Beginning On Hand Stock]]-Table2[[#This Row],[Delivered from stock]]+Table2[[#This Row],[Adding to stock]]),"")</f>
        <v/>
      </c>
    </row>
    <row r="696" spans="2:12" ht="30" customHeight="1" x14ac:dyDescent="0.25">
      <c r="B696" s="89"/>
      <c r="C696" s="89"/>
      <c r="D696" s="89"/>
      <c r="E696" s="90"/>
      <c r="F696" s="89"/>
      <c r="G696" s="89"/>
      <c r="H696" s="89"/>
      <c r="I696" s="89"/>
      <c r="J696" s="92" t="str">
        <f>IFERROR(IF(Table2[[#This Row],[Item Code]]="","",SUMIFS('PO Management'!G:G,'PO Management'!E:E,Table2[[#This Row],[Item Code]],'PO Management'!K:K,"receive from stock")),"")</f>
        <v/>
      </c>
      <c r="K696" s="92" t="str">
        <f>IFERROR(IF(Table2[[#This Row],[Item Code]]="","",SUMIFS('PO Management'!G:G,'PO Management'!E:E,Table2[[#This Row],[Item Code]],'PO Management'!O:O,"received")),"")</f>
        <v/>
      </c>
      <c r="L696" s="92" t="str">
        <f>IFERROR(IF(Table2[[#This Row],[Item Code]]="","",Table2[[#This Row],[Beginning On Hand Stock]]-Table2[[#This Row],[Delivered from stock]]+Table2[[#This Row],[Adding to stock]]),"")</f>
        <v/>
      </c>
    </row>
    <row r="697" spans="2:12" ht="30" customHeight="1" x14ac:dyDescent="0.25">
      <c r="B697" s="89"/>
      <c r="C697" s="89"/>
      <c r="D697" s="89"/>
      <c r="E697" s="90"/>
      <c r="F697" s="89"/>
      <c r="G697" s="89"/>
      <c r="H697" s="89"/>
      <c r="I697" s="89"/>
      <c r="J697" s="92" t="str">
        <f>IFERROR(IF(Table2[[#This Row],[Item Code]]="","",SUMIFS('PO Management'!G:G,'PO Management'!E:E,Table2[[#This Row],[Item Code]],'PO Management'!K:K,"receive from stock")),"")</f>
        <v/>
      </c>
      <c r="K697" s="92" t="str">
        <f>IFERROR(IF(Table2[[#This Row],[Item Code]]="","",SUMIFS('PO Management'!G:G,'PO Management'!E:E,Table2[[#This Row],[Item Code]],'PO Management'!O:O,"received")),"")</f>
        <v/>
      </c>
      <c r="L697" s="92" t="str">
        <f>IFERROR(IF(Table2[[#This Row],[Item Code]]="","",Table2[[#This Row],[Beginning On Hand Stock]]-Table2[[#This Row],[Delivered from stock]]+Table2[[#This Row],[Adding to stock]]),"")</f>
        <v/>
      </c>
    </row>
    <row r="698" spans="2:12" ht="30" customHeight="1" x14ac:dyDescent="0.25">
      <c r="B698" s="89"/>
      <c r="C698" s="89"/>
      <c r="D698" s="89"/>
      <c r="E698" s="90"/>
      <c r="F698" s="89"/>
      <c r="G698" s="89"/>
      <c r="H698" s="89"/>
      <c r="I698" s="89"/>
      <c r="J698" s="92" t="str">
        <f>IFERROR(IF(Table2[[#This Row],[Item Code]]="","",SUMIFS('PO Management'!G:G,'PO Management'!E:E,Table2[[#This Row],[Item Code]],'PO Management'!K:K,"receive from stock")),"")</f>
        <v/>
      </c>
      <c r="K698" s="92" t="str">
        <f>IFERROR(IF(Table2[[#This Row],[Item Code]]="","",SUMIFS('PO Management'!G:G,'PO Management'!E:E,Table2[[#This Row],[Item Code]],'PO Management'!O:O,"received")),"")</f>
        <v/>
      </c>
      <c r="L698" s="92" t="str">
        <f>IFERROR(IF(Table2[[#This Row],[Item Code]]="","",Table2[[#This Row],[Beginning On Hand Stock]]-Table2[[#This Row],[Delivered from stock]]+Table2[[#This Row],[Adding to stock]]),"")</f>
        <v/>
      </c>
    </row>
    <row r="699" spans="2:12" ht="30" customHeight="1" x14ac:dyDescent="0.25">
      <c r="B699" s="89"/>
      <c r="C699" s="89"/>
      <c r="D699" s="89"/>
      <c r="E699" s="90"/>
      <c r="F699" s="89"/>
      <c r="G699" s="89"/>
      <c r="H699" s="89"/>
      <c r="I699" s="89"/>
      <c r="J699" s="92" t="str">
        <f>IFERROR(IF(Table2[[#This Row],[Item Code]]="","",SUMIFS('PO Management'!G:G,'PO Management'!E:E,Table2[[#This Row],[Item Code]],'PO Management'!K:K,"receive from stock")),"")</f>
        <v/>
      </c>
      <c r="K699" s="92" t="str">
        <f>IFERROR(IF(Table2[[#This Row],[Item Code]]="","",SUMIFS('PO Management'!G:G,'PO Management'!E:E,Table2[[#This Row],[Item Code]],'PO Management'!O:O,"received")),"")</f>
        <v/>
      </c>
      <c r="L699" s="92" t="str">
        <f>IFERROR(IF(Table2[[#This Row],[Item Code]]="","",Table2[[#This Row],[Beginning On Hand Stock]]-Table2[[#This Row],[Delivered from stock]]+Table2[[#This Row],[Adding to stock]]),"")</f>
        <v/>
      </c>
    </row>
    <row r="700" spans="2:12" ht="30" customHeight="1" x14ac:dyDescent="0.25">
      <c r="B700" s="89"/>
      <c r="C700" s="89"/>
      <c r="D700" s="89"/>
      <c r="E700" s="90"/>
      <c r="F700" s="89"/>
      <c r="G700" s="89"/>
      <c r="H700" s="89"/>
      <c r="I700" s="89"/>
      <c r="J700" s="92" t="str">
        <f>IFERROR(IF(Table2[[#This Row],[Item Code]]="","",SUMIFS('PO Management'!G:G,'PO Management'!E:E,Table2[[#This Row],[Item Code]],'PO Management'!K:K,"receive from stock")),"")</f>
        <v/>
      </c>
      <c r="K700" s="92" t="str">
        <f>IFERROR(IF(Table2[[#This Row],[Item Code]]="","",SUMIFS('PO Management'!G:G,'PO Management'!E:E,Table2[[#This Row],[Item Code]],'PO Management'!O:O,"received")),"")</f>
        <v/>
      </c>
      <c r="L700" s="92" t="str">
        <f>IFERROR(IF(Table2[[#This Row],[Item Code]]="","",Table2[[#This Row],[Beginning On Hand Stock]]-Table2[[#This Row],[Delivered from stock]]+Table2[[#This Row],[Adding to stock]]),"")</f>
        <v/>
      </c>
    </row>
    <row r="701" spans="2:12" ht="30" customHeight="1" x14ac:dyDescent="0.25">
      <c r="B701" s="89"/>
      <c r="C701" s="89"/>
      <c r="D701" s="89"/>
      <c r="E701" s="90"/>
      <c r="F701" s="89"/>
      <c r="G701" s="89"/>
      <c r="H701" s="89"/>
      <c r="I701" s="89"/>
      <c r="J701" s="92" t="str">
        <f>IFERROR(IF(Table2[[#This Row],[Item Code]]="","",SUMIFS('PO Management'!G:G,'PO Management'!E:E,Table2[[#This Row],[Item Code]],'PO Management'!K:K,"receive from stock")),"")</f>
        <v/>
      </c>
      <c r="K701" s="92" t="str">
        <f>IFERROR(IF(Table2[[#This Row],[Item Code]]="","",SUMIFS('PO Management'!G:G,'PO Management'!E:E,Table2[[#This Row],[Item Code]],'PO Management'!O:O,"received")),"")</f>
        <v/>
      </c>
      <c r="L701" s="92" t="str">
        <f>IFERROR(IF(Table2[[#This Row],[Item Code]]="","",Table2[[#This Row],[Beginning On Hand Stock]]-Table2[[#This Row],[Delivered from stock]]+Table2[[#This Row],[Adding to stock]]),"")</f>
        <v/>
      </c>
    </row>
    <row r="702" spans="2:12" ht="30" customHeight="1" x14ac:dyDescent="0.25">
      <c r="B702" s="89"/>
      <c r="C702" s="89"/>
      <c r="D702" s="89"/>
      <c r="E702" s="90"/>
      <c r="F702" s="89"/>
      <c r="G702" s="89"/>
      <c r="H702" s="89"/>
      <c r="I702" s="89"/>
      <c r="J702" s="92" t="str">
        <f>IFERROR(IF(Table2[[#This Row],[Item Code]]="","",SUMIFS('PO Management'!G:G,'PO Management'!E:E,Table2[[#This Row],[Item Code]],'PO Management'!K:K,"receive from stock")),"")</f>
        <v/>
      </c>
      <c r="K702" s="92" t="str">
        <f>IFERROR(IF(Table2[[#This Row],[Item Code]]="","",SUMIFS('PO Management'!G:G,'PO Management'!E:E,Table2[[#This Row],[Item Code]],'PO Management'!O:O,"received")),"")</f>
        <v/>
      </c>
      <c r="L702" s="92" t="str">
        <f>IFERROR(IF(Table2[[#This Row],[Item Code]]="","",Table2[[#This Row],[Beginning On Hand Stock]]-Table2[[#This Row],[Delivered from stock]]+Table2[[#This Row],[Adding to stock]]),"")</f>
        <v/>
      </c>
    </row>
    <row r="703" spans="2:12" ht="30" customHeight="1" x14ac:dyDescent="0.25">
      <c r="B703" s="89"/>
      <c r="C703" s="89"/>
      <c r="D703" s="89"/>
      <c r="E703" s="90"/>
      <c r="F703" s="89"/>
      <c r="G703" s="89"/>
      <c r="H703" s="89"/>
      <c r="I703" s="89"/>
      <c r="J703" s="92" t="str">
        <f>IFERROR(IF(Table2[[#This Row],[Item Code]]="","",SUMIFS('PO Management'!G:G,'PO Management'!E:E,Table2[[#This Row],[Item Code]],'PO Management'!K:K,"receive from stock")),"")</f>
        <v/>
      </c>
      <c r="K703" s="92" t="str">
        <f>IFERROR(IF(Table2[[#This Row],[Item Code]]="","",SUMIFS('PO Management'!G:G,'PO Management'!E:E,Table2[[#This Row],[Item Code]],'PO Management'!O:O,"received")),"")</f>
        <v/>
      </c>
      <c r="L703" s="92" t="str">
        <f>IFERROR(IF(Table2[[#This Row],[Item Code]]="","",Table2[[#This Row],[Beginning On Hand Stock]]-Table2[[#This Row],[Delivered from stock]]+Table2[[#This Row],[Adding to stock]]),"")</f>
        <v/>
      </c>
    </row>
    <row r="704" spans="2:12" ht="30" customHeight="1" x14ac:dyDescent="0.25">
      <c r="B704" s="89"/>
      <c r="C704" s="89"/>
      <c r="D704" s="89"/>
      <c r="E704" s="90"/>
      <c r="F704" s="89"/>
      <c r="G704" s="89"/>
      <c r="H704" s="89"/>
      <c r="I704" s="89"/>
      <c r="J704" s="92" t="str">
        <f>IFERROR(IF(Table2[[#This Row],[Item Code]]="","",SUMIFS('PO Management'!G:G,'PO Management'!E:E,Table2[[#This Row],[Item Code]],'PO Management'!K:K,"receive from stock")),"")</f>
        <v/>
      </c>
      <c r="K704" s="92" t="str">
        <f>IFERROR(IF(Table2[[#This Row],[Item Code]]="","",SUMIFS('PO Management'!G:G,'PO Management'!E:E,Table2[[#This Row],[Item Code]],'PO Management'!O:O,"received")),"")</f>
        <v/>
      </c>
      <c r="L704" s="92" t="str">
        <f>IFERROR(IF(Table2[[#This Row],[Item Code]]="","",Table2[[#This Row],[Beginning On Hand Stock]]-Table2[[#This Row],[Delivered from stock]]+Table2[[#This Row],[Adding to stock]]),"")</f>
        <v/>
      </c>
    </row>
    <row r="705" spans="2:12" ht="30" customHeight="1" x14ac:dyDescent="0.25">
      <c r="B705" s="89"/>
      <c r="C705" s="89"/>
      <c r="D705" s="89"/>
      <c r="E705" s="90"/>
      <c r="F705" s="89"/>
      <c r="G705" s="89"/>
      <c r="H705" s="89"/>
      <c r="I705" s="89"/>
      <c r="J705" s="92" t="str">
        <f>IFERROR(IF(Table2[[#This Row],[Item Code]]="","",SUMIFS('PO Management'!G:G,'PO Management'!E:E,Table2[[#This Row],[Item Code]],'PO Management'!K:K,"receive from stock")),"")</f>
        <v/>
      </c>
      <c r="K705" s="92" t="str">
        <f>IFERROR(IF(Table2[[#This Row],[Item Code]]="","",SUMIFS('PO Management'!G:G,'PO Management'!E:E,Table2[[#This Row],[Item Code]],'PO Management'!O:O,"received")),"")</f>
        <v/>
      </c>
      <c r="L705" s="92" t="str">
        <f>IFERROR(IF(Table2[[#This Row],[Item Code]]="","",Table2[[#This Row],[Beginning On Hand Stock]]-Table2[[#This Row],[Delivered from stock]]+Table2[[#This Row],[Adding to stock]]),"")</f>
        <v/>
      </c>
    </row>
    <row r="706" spans="2:12" ht="30" customHeight="1" x14ac:dyDescent="0.25">
      <c r="B706" s="89"/>
      <c r="C706" s="89"/>
      <c r="D706" s="89"/>
      <c r="E706" s="90"/>
      <c r="F706" s="89"/>
      <c r="G706" s="89"/>
      <c r="H706" s="89"/>
      <c r="I706" s="89"/>
      <c r="J706" s="92" t="str">
        <f>IFERROR(IF(Table2[[#This Row],[Item Code]]="","",SUMIFS('PO Management'!G:G,'PO Management'!E:E,Table2[[#This Row],[Item Code]],'PO Management'!K:K,"receive from stock")),"")</f>
        <v/>
      </c>
      <c r="K706" s="92" t="str">
        <f>IFERROR(IF(Table2[[#This Row],[Item Code]]="","",SUMIFS('PO Management'!G:G,'PO Management'!E:E,Table2[[#This Row],[Item Code]],'PO Management'!O:O,"received")),"")</f>
        <v/>
      </c>
      <c r="L706" s="92" t="str">
        <f>IFERROR(IF(Table2[[#This Row],[Item Code]]="","",Table2[[#This Row],[Beginning On Hand Stock]]-Table2[[#This Row],[Delivered from stock]]+Table2[[#This Row],[Adding to stock]]),"")</f>
        <v/>
      </c>
    </row>
    <row r="707" spans="2:12" ht="30" customHeight="1" x14ac:dyDescent="0.25">
      <c r="B707" s="89"/>
      <c r="C707" s="89"/>
      <c r="D707" s="89"/>
      <c r="E707" s="90"/>
      <c r="F707" s="89"/>
      <c r="G707" s="89"/>
      <c r="H707" s="89"/>
      <c r="I707" s="89"/>
      <c r="J707" s="92" t="str">
        <f>IFERROR(IF(Table2[[#This Row],[Item Code]]="","",SUMIFS('PO Management'!G:G,'PO Management'!E:E,Table2[[#This Row],[Item Code]],'PO Management'!K:K,"receive from stock")),"")</f>
        <v/>
      </c>
      <c r="K707" s="92" t="str">
        <f>IFERROR(IF(Table2[[#This Row],[Item Code]]="","",SUMIFS('PO Management'!G:G,'PO Management'!E:E,Table2[[#This Row],[Item Code]],'PO Management'!O:O,"received")),"")</f>
        <v/>
      </c>
      <c r="L707" s="92" t="str">
        <f>IFERROR(IF(Table2[[#This Row],[Item Code]]="","",Table2[[#This Row],[Beginning On Hand Stock]]-Table2[[#This Row],[Delivered from stock]]+Table2[[#This Row],[Adding to stock]]),"")</f>
        <v/>
      </c>
    </row>
    <row r="708" spans="2:12" ht="30" customHeight="1" x14ac:dyDescent="0.25">
      <c r="B708" s="89"/>
      <c r="C708" s="89"/>
      <c r="D708" s="89"/>
      <c r="E708" s="90"/>
      <c r="F708" s="89"/>
      <c r="G708" s="89"/>
      <c r="H708" s="89"/>
      <c r="I708" s="89"/>
      <c r="J708" s="92" t="str">
        <f>IFERROR(IF(Table2[[#This Row],[Item Code]]="","",SUMIFS('PO Management'!G:G,'PO Management'!E:E,Table2[[#This Row],[Item Code]],'PO Management'!K:K,"receive from stock")),"")</f>
        <v/>
      </c>
      <c r="K708" s="92" t="str">
        <f>IFERROR(IF(Table2[[#This Row],[Item Code]]="","",SUMIFS('PO Management'!G:G,'PO Management'!E:E,Table2[[#This Row],[Item Code]],'PO Management'!O:O,"received")),"")</f>
        <v/>
      </c>
      <c r="L708" s="92" t="str">
        <f>IFERROR(IF(Table2[[#This Row],[Item Code]]="","",Table2[[#This Row],[Beginning On Hand Stock]]-Table2[[#This Row],[Delivered from stock]]+Table2[[#This Row],[Adding to stock]]),"")</f>
        <v/>
      </c>
    </row>
    <row r="709" spans="2:12" ht="30" customHeight="1" x14ac:dyDescent="0.25">
      <c r="B709" s="89"/>
      <c r="C709" s="89"/>
      <c r="D709" s="89"/>
      <c r="E709" s="90"/>
      <c r="F709" s="89"/>
      <c r="G709" s="89"/>
      <c r="H709" s="89"/>
      <c r="I709" s="89"/>
      <c r="J709" s="92" t="str">
        <f>IFERROR(IF(Table2[[#This Row],[Item Code]]="","",SUMIFS('PO Management'!G:G,'PO Management'!E:E,Table2[[#This Row],[Item Code]],'PO Management'!K:K,"receive from stock")),"")</f>
        <v/>
      </c>
      <c r="K709" s="92" t="str">
        <f>IFERROR(IF(Table2[[#This Row],[Item Code]]="","",SUMIFS('PO Management'!G:G,'PO Management'!E:E,Table2[[#This Row],[Item Code]],'PO Management'!O:O,"received")),"")</f>
        <v/>
      </c>
      <c r="L709" s="92" t="str">
        <f>IFERROR(IF(Table2[[#This Row],[Item Code]]="","",Table2[[#This Row],[Beginning On Hand Stock]]-Table2[[#This Row],[Delivered from stock]]+Table2[[#This Row],[Adding to stock]]),"")</f>
        <v/>
      </c>
    </row>
    <row r="710" spans="2:12" ht="30" customHeight="1" x14ac:dyDescent="0.25">
      <c r="B710" s="89"/>
      <c r="C710" s="89"/>
      <c r="D710" s="89"/>
      <c r="E710" s="90"/>
      <c r="F710" s="89"/>
      <c r="G710" s="89"/>
      <c r="H710" s="89"/>
      <c r="I710" s="89"/>
      <c r="J710" s="92" t="str">
        <f>IFERROR(IF(Table2[[#This Row],[Item Code]]="","",SUMIFS('PO Management'!G:G,'PO Management'!E:E,Table2[[#This Row],[Item Code]],'PO Management'!K:K,"receive from stock")),"")</f>
        <v/>
      </c>
      <c r="K710" s="92" t="str">
        <f>IFERROR(IF(Table2[[#This Row],[Item Code]]="","",SUMIFS('PO Management'!G:G,'PO Management'!E:E,Table2[[#This Row],[Item Code]],'PO Management'!O:O,"received")),"")</f>
        <v/>
      </c>
      <c r="L710" s="92" t="str">
        <f>IFERROR(IF(Table2[[#This Row],[Item Code]]="","",Table2[[#This Row],[Beginning On Hand Stock]]-Table2[[#This Row],[Delivered from stock]]+Table2[[#This Row],[Adding to stock]]),"")</f>
        <v/>
      </c>
    </row>
    <row r="711" spans="2:12" ht="30" customHeight="1" x14ac:dyDescent="0.25">
      <c r="B711" s="89"/>
      <c r="C711" s="89"/>
      <c r="D711" s="89"/>
      <c r="E711" s="90"/>
      <c r="F711" s="89"/>
      <c r="G711" s="89"/>
      <c r="H711" s="89"/>
      <c r="I711" s="89"/>
      <c r="J711" s="92" t="str">
        <f>IFERROR(IF(Table2[[#This Row],[Item Code]]="","",SUMIFS('PO Management'!G:G,'PO Management'!E:E,Table2[[#This Row],[Item Code]],'PO Management'!K:K,"receive from stock")),"")</f>
        <v/>
      </c>
      <c r="K711" s="92" t="str">
        <f>IFERROR(IF(Table2[[#This Row],[Item Code]]="","",SUMIFS('PO Management'!G:G,'PO Management'!E:E,Table2[[#This Row],[Item Code]],'PO Management'!O:O,"received")),"")</f>
        <v/>
      </c>
      <c r="L711" s="92" t="str">
        <f>IFERROR(IF(Table2[[#This Row],[Item Code]]="","",Table2[[#This Row],[Beginning On Hand Stock]]-Table2[[#This Row],[Delivered from stock]]+Table2[[#This Row],[Adding to stock]]),"")</f>
        <v/>
      </c>
    </row>
    <row r="712" spans="2:12" ht="30" customHeight="1" x14ac:dyDescent="0.25">
      <c r="B712" s="89"/>
      <c r="C712" s="89"/>
      <c r="D712" s="89"/>
      <c r="E712" s="90"/>
      <c r="F712" s="89"/>
      <c r="G712" s="89"/>
      <c r="H712" s="89"/>
      <c r="I712" s="89"/>
      <c r="J712" s="92" t="str">
        <f>IFERROR(IF(Table2[[#This Row],[Item Code]]="","",SUMIFS('PO Management'!G:G,'PO Management'!E:E,Table2[[#This Row],[Item Code]],'PO Management'!K:K,"receive from stock")),"")</f>
        <v/>
      </c>
      <c r="K712" s="92" t="str">
        <f>IFERROR(IF(Table2[[#This Row],[Item Code]]="","",SUMIFS('PO Management'!G:G,'PO Management'!E:E,Table2[[#This Row],[Item Code]],'PO Management'!O:O,"received")),"")</f>
        <v/>
      </c>
      <c r="L712" s="92" t="str">
        <f>IFERROR(IF(Table2[[#This Row],[Item Code]]="","",Table2[[#This Row],[Beginning On Hand Stock]]-Table2[[#This Row],[Delivered from stock]]+Table2[[#This Row],[Adding to stock]]),"")</f>
        <v/>
      </c>
    </row>
    <row r="713" spans="2:12" ht="30" customHeight="1" x14ac:dyDescent="0.25">
      <c r="B713" s="89"/>
      <c r="C713" s="89"/>
      <c r="D713" s="89"/>
      <c r="E713" s="90"/>
      <c r="F713" s="89"/>
      <c r="G713" s="89"/>
      <c r="H713" s="89"/>
      <c r="I713" s="89"/>
      <c r="J713" s="92" t="str">
        <f>IFERROR(IF(Table2[[#This Row],[Item Code]]="","",SUMIFS('PO Management'!G:G,'PO Management'!E:E,Table2[[#This Row],[Item Code]],'PO Management'!K:K,"receive from stock")),"")</f>
        <v/>
      </c>
      <c r="K713" s="92" t="str">
        <f>IFERROR(IF(Table2[[#This Row],[Item Code]]="","",SUMIFS('PO Management'!G:G,'PO Management'!E:E,Table2[[#This Row],[Item Code]],'PO Management'!O:O,"received")),"")</f>
        <v/>
      </c>
      <c r="L713" s="92" t="str">
        <f>IFERROR(IF(Table2[[#This Row],[Item Code]]="","",Table2[[#This Row],[Beginning On Hand Stock]]-Table2[[#This Row],[Delivered from stock]]+Table2[[#This Row],[Adding to stock]]),"")</f>
        <v/>
      </c>
    </row>
    <row r="714" spans="2:12" ht="30" customHeight="1" x14ac:dyDescent="0.25">
      <c r="B714" s="89"/>
      <c r="C714" s="89"/>
      <c r="D714" s="89"/>
      <c r="E714" s="90"/>
      <c r="F714" s="89"/>
      <c r="G714" s="89"/>
      <c r="H714" s="89"/>
      <c r="I714" s="89"/>
      <c r="J714" s="92" t="str">
        <f>IFERROR(IF(Table2[[#This Row],[Item Code]]="","",SUMIFS('PO Management'!G:G,'PO Management'!E:E,Table2[[#This Row],[Item Code]],'PO Management'!K:K,"receive from stock")),"")</f>
        <v/>
      </c>
      <c r="K714" s="92" t="str">
        <f>IFERROR(IF(Table2[[#This Row],[Item Code]]="","",SUMIFS('PO Management'!G:G,'PO Management'!E:E,Table2[[#This Row],[Item Code]],'PO Management'!O:O,"received")),"")</f>
        <v/>
      </c>
      <c r="L714" s="92" t="str">
        <f>IFERROR(IF(Table2[[#This Row],[Item Code]]="","",Table2[[#This Row],[Beginning On Hand Stock]]-Table2[[#This Row],[Delivered from stock]]+Table2[[#This Row],[Adding to stock]]),"")</f>
        <v/>
      </c>
    </row>
    <row r="715" spans="2:12" ht="30" customHeight="1" x14ac:dyDescent="0.25">
      <c r="B715" s="89"/>
      <c r="C715" s="89"/>
      <c r="D715" s="89"/>
      <c r="E715" s="90"/>
      <c r="F715" s="89"/>
      <c r="G715" s="89"/>
      <c r="H715" s="89"/>
      <c r="I715" s="89"/>
      <c r="J715" s="92" t="str">
        <f>IFERROR(IF(Table2[[#This Row],[Item Code]]="","",SUMIFS('PO Management'!G:G,'PO Management'!E:E,Table2[[#This Row],[Item Code]],'PO Management'!K:K,"receive from stock")),"")</f>
        <v/>
      </c>
      <c r="K715" s="92" t="str">
        <f>IFERROR(IF(Table2[[#This Row],[Item Code]]="","",SUMIFS('PO Management'!G:G,'PO Management'!E:E,Table2[[#This Row],[Item Code]],'PO Management'!O:O,"received")),"")</f>
        <v/>
      </c>
      <c r="L715" s="92" t="str">
        <f>IFERROR(IF(Table2[[#This Row],[Item Code]]="","",Table2[[#This Row],[Beginning On Hand Stock]]-Table2[[#This Row],[Delivered from stock]]+Table2[[#This Row],[Adding to stock]]),"")</f>
        <v/>
      </c>
    </row>
    <row r="716" spans="2:12" ht="30" customHeight="1" x14ac:dyDescent="0.25">
      <c r="B716" s="89"/>
      <c r="C716" s="89"/>
      <c r="D716" s="89"/>
      <c r="E716" s="90"/>
      <c r="F716" s="89"/>
      <c r="G716" s="89"/>
      <c r="H716" s="89"/>
      <c r="I716" s="89"/>
      <c r="J716" s="92" t="str">
        <f>IFERROR(IF(Table2[[#This Row],[Item Code]]="","",SUMIFS('PO Management'!G:G,'PO Management'!E:E,Table2[[#This Row],[Item Code]],'PO Management'!K:K,"receive from stock")),"")</f>
        <v/>
      </c>
      <c r="K716" s="92" t="str">
        <f>IFERROR(IF(Table2[[#This Row],[Item Code]]="","",SUMIFS('PO Management'!G:G,'PO Management'!E:E,Table2[[#This Row],[Item Code]],'PO Management'!O:O,"received")),"")</f>
        <v/>
      </c>
      <c r="L716" s="92" t="str">
        <f>IFERROR(IF(Table2[[#This Row],[Item Code]]="","",Table2[[#This Row],[Beginning On Hand Stock]]-Table2[[#This Row],[Delivered from stock]]+Table2[[#This Row],[Adding to stock]]),"")</f>
        <v/>
      </c>
    </row>
    <row r="717" spans="2:12" ht="30" customHeight="1" x14ac:dyDescent="0.25">
      <c r="B717" s="89"/>
      <c r="C717" s="89"/>
      <c r="D717" s="89"/>
      <c r="E717" s="90"/>
      <c r="F717" s="89"/>
      <c r="G717" s="89"/>
      <c r="H717" s="89"/>
      <c r="I717" s="89"/>
      <c r="J717" s="92" t="str">
        <f>IFERROR(IF(Table2[[#This Row],[Item Code]]="","",SUMIFS('PO Management'!G:G,'PO Management'!E:E,Table2[[#This Row],[Item Code]],'PO Management'!K:K,"receive from stock")),"")</f>
        <v/>
      </c>
      <c r="K717" s="92" t="str">
        <f>IFERROR(IF(Table2[[#This Row],[Item Code]]="","",SUMIFS('PO Management'!G:G,'PO Management'!E:E,Table2[[#This Row],[Item Code]],'PO Management'!O:O,"received")),"")</f>
        <v/>
      </c>
      <c r="L717" s="92" t="str">
        <f>IFERROR(IF(Table2[[#This Row],[Item Code]]="","",Table2[[#This Row],[Beginning On Hand Stock]]-Table2[[#This Row],[Delivered from stock]]+Table2[[#This Row],[Adding to stock]]),"")</f>
        <v/>
      </c>
    </row>
    <row r="718" spans="2:12" ht="30" customHeight="1" x14ac:dyDescent="0.25">
      <c r="B718" s="89"/>
      <c r="C718" s="89"/>
      <c r="D718" s="89"/>
      <c r="E718" s="90"/>
      <c r="F718" s="89"/>
      <c r="G718" s="89"/>
      <c r="H718" s="89"/>
      <c r="I718" s="89"/>
      <c r="J718" s="92" t="str">
        <f>IFERROR(IF(Table2[[#This Row],[Item Code]]="","",SUMIFS('PO Management'!G:G,'PO Management'!E:E,Table2[[#This Row],[Item Code]],'PO Management'!K:K,"receive from stock")),"")</f>
        <v/>
      </c>
      <c r="K718" s="92" t="str">
        <f>IFERROR(IF(Table2[[#This Row],[Item Code]]="","",SUMIFS('PO Management'!G:G,'PO Management'!E:E,Table2[[#This Row],[Item Code]],'PO Management'!O:O,"received")),"")</f>
        <v/>
      </c>
      <c r="L718" s="92" t="str">
        <f>IFERROR(IF(Table2[[#This Row],[Item Code]]="","",Table2[[#This Row],[Beginning On Hand Stock]]-Table2[[#This Row],[Delivered from stock]]+Table2[[#This Row],[Adding to stock]]),"")</f>
        <v/>
      </c>
    </row>
    <row r="719" spans="2:12" ht="30" customHeight="1" x14ac:dyDescent="0.25">
      <c r="B719" s="89"/>
      <c r="C719" s="89"/>
      <c r="D719" s="89"/>
      <c r="E719" s="90"/>
      <c r="F719" s="89"/>
      <c r="G719" s="89"/>
      <c r="H719" s="89"/>
      <c r="I719" s="89"/>
      <c r="J719" s="92" t="str">
        <f>IFERROR(IF(Table2[[#This Row],[Item Code]]="","",SUMIFS('PO Management'!G:G,'PO Management'!E:E,Table2[[#This Row],[Item Code]],'PO Management'!K:K,"receive from stock")),"")</f>
        <v/>
      </c>
      <c r="K719" s="92" t="str">
        <f>IFERROR(IF(Table2[[#This Row],[Item Code]]="","",SUMIFS('PO Management'!G:G,'PO Management'!E:E,Table2[[#This Row],[Item Code]],'PO Management'!O:O,"received")),"")</f>
        <v/>
      </c>
      <c r="L719" s="92" t="str">
        <f>IFERROR(IF(Table2[[#This Row],[Item Code]]="","",Table2[[#This Row],[Beginning On Hand Stock]]-Table2[[#This Row],[Delivered from stock]]+Table2[[#This Row],[Adding to stock]]),"")</f>
        <v/>
      </c>
    </row>
    <row r="720" spans="2:12" ht="30" customHeight="1" x14ac:dyDescent="0.25">
      <c r="B720" s="89"/>
      <c r="C720" s="89"/>
      <c r="D720" s="89"/>
      <c r="E720" s="90"/>
      <c r="F720" s="89"/>
      <c r="G720" s="89"/>
      <c r="H720" s="89"/>
      <c r="I720" s="89"/>
      <c r="J720" s="92" t="str">
        <f>IFERROR(IF(Table2[[#This Row],[Item Code]]="","",SUMIFS('PO Management'!G:G,'PO Management'!E:E,Table2[[#This Row],[Item Code]],'PO Management'!K:K,"receive from stock")),"")</f>
        <v/>
      </c>
      <c r="K720" s="92" t="str">
        <f>IFERROR(IF(Table2[[#This Row],[Item Code]]="","",SUMIFS('PO Management'!G:G,'PO Management'!E:E,Table2[[#This Row],[Item Code]],'PO Management'!O:O,"received")),"")</f>
        <v/>
      </c>
      <c r="L720" s="92" t="str">
        <f>IFERROR(IF(Table2[[#This Row],[Item Code]]="","",Table2[[#This Row],[Beginning On Hand Stock]]-Table2[[#This Row],[Delivered from stock]]+Table2[[#This Row],[Adding to stock]]),"")</f>
        <v/>
      </c>
    </row>
    <row r="721" spans="2:12" ht="30" customHeight="1" x14ac:dyDescent="0.25">
      <c r="B721" s="89"/>
      <c r="C721" s="89"/>
      <c r="D721" s="89"/>
      <c r="E721" s="90"/>
      <c r="F721" s="89"/>
      <c r="G721" s="89"/>
      <c r="H721" s="89"/>
      <c r="I721" s="89"/>
      <c r="J721" s="92" t="str">
        <f>IFERROR(IF(Table2[[#This Row],[Item Code]]="","",SUMIFS('PO Management'!G:G,'PO Management'!E:E,Table2[[#This Row],[Item Code]],'PO Management'!K:K,"receive from stock")),"")</f>
        <v/>
      </c>
      <c r="K721" s="92" t="str">
        <f>IFERROR(IF(Table2[[#This Row],[Item Code]]="","",SUMIFS('PO Management'!G:G,'PO Management'!E:E,Table2[[#This Row],[Item Code]],'PO Management'!O:O,"received")),"")</f>
        <v/>
      </c>
      <c r="L721" s="92" t="str">
        <f>IFERROR(IF(Table2[[#This Row],[Item Code]]="","",Table2[[#This Row],[Beginning On Hand Stock]]-Table2[[#This Row],[Delivered from stock]]+Table2[[#This Row],[Adding to stock]]),"")</f>
        <v/>
      </c>
    </row>
    <row r="722" spans="2:12" ht="30" customHeight="1" x14ac:dyDescent="0.25">
      <c r="B722" s="89"/>
      <c r="C722" s="89"/>
      <c r="D722" s="89"/>
      <c r="E722" s="90"/>
      <c r="F722" s="89"/>
      <c r="G722" s="89"/>
      <c r="H722" s="89"/>
      <c r="I722" s="89"/>
      <c r="J722" s="92" t="str">
        <f>IFERROR(IF(Table2[[#This Row],[Item Code]]="","",SUMIFS('PO Management'!G:G,'PO Management'!E:E,Table2[[#This Row],[Item Code]],'PO Management'!K:K,"receive from stock")),"")</f>
        <v/>
      </c>
      <c r="K722" s="92" t="str">
        <f>IFERROR(IF(Table2[[#This Row],[Item Code]]="","",SUMIFS('PO Management'!G:G,'PO Management'!E:E,Table2[[#This Row],[Item Code]],'PO Management'!O:O,"received")),"")</f>
        <v/>
      </c>
      <c r="L722" s="92" t="str">
        <f>IFERROR(IF(Table2[[#This Row],[Item Code]]="","",Table2[[#This Row],[Beginning On Hand Stock]]-Table2[[#This Row],[Delivered from stock]]+Table2[[#This Row],[Adding to stock]]),"")</f>
        <v/>
      </c>
    </row>
    <row r="723" spans="2:12" ht="30" customHeight="1" x14ac:dyDescent="0.25">
      <c r="B723" s="89"/>
      <c r="C723" s="89"/>
      <c r="D723" s="89"/>
      <c r="E723" s="90"/>
      <c r="F723" s="89"/>
      <c r="G723" s="89"/>
      <c r="H723" s="89"/>
      <c r="I723" s="89"/>
      <c r="J723" s="92" t="str">
        <f>IFERROR(IF(Table2[[#This Row],[Item Code]]="","",SUMIFS('PO Management'!G:G,'PO Management'!E:E,Table2[[#This Row],[Item Code]],'PO Management'!K:K,"receive from stock")),"")</f>
        <v/>
      </c>
      <c r="K723" s="92" t="str">
        <f>IFERROR(IF(Table2[[#This Row],[Item Code]]="","",SUMIFS('PO Management'!G:G,'PO Management'!E:E,Table2[[#This Row],[Item Code]],'PO Management'!O:O,"received")),"")</f>
        <v/>
      </c>
      <c r="L723" s="92" t="str">
        <f>IFERROR(IF(Table2[[#This Row],[Item Code]]="","",Table2[[#This Row],[Beginning On Hand Stock]]-Table2[[#This Row],[Delivered from stock]]+Table2[[#This Row],[Adding to stock]]),"")</f>
        <v/>
      </c>
    </row>
    <row r="724" spans="2:12" ht="30" customHeight="1" x14ac:dyDescent="0.25">
      <c r="B724" s="89"/>
      <c r="C724" s="89"/>
      <c r="D724" s="89"/>
      <c r="E724" s="90"/>
      <c r="F724" s="89"/>
      <c r="G724" s="89"/>
      <c r="H724" s="89"/>
      <c r="I724" s="89"/>
      <c r="J724" s="92" t="str">
        <f>IFERROR(IF(Table2[[#This Row],[Item Code]]="","",SUMIFS('PO Management'!G:G,'PO Management'!E:E,Table2[[#This Row],[Item Code]],'PO Management'!K:K,"receive from stock")),"")</f>
        <v/>
      </c>
      <c r="K724" s="92" t="str">
        <f>IFERROR(IF(Table2[[#This Row],[Item Code]]="","",SUMIFS('PO Management'!G:G,'PO Management'!E:E,Table2[[#This Row],[Item Code]],'PO Management'!O:O,"received")),"")</f>
        <v/>
      </c>
      <c r="L724" s="92" t="str">
        <f>IFERROR(IF(Table2[[#This Row],[Item Code]]="","",Table2[[#This Row],[Beginning On Hand Stock]]-Table2[[#This Row],[Delivered from stock]]+Table2[[#This Row],[Adding to stock]]),"")</f>
        <v/>
      </c>
    </row>
    <row r="725" spans="2:12" ht="30" customHeight="1" x14ac:dyDescent="0.25">
      <c r="B725" s="89"/>
      <c r="C725" s="89"/>
      <c r="D725" s="89"/>
      <c r="E725" s="90"/>
      <c r="F725" s="89"/>
      <c r="G725" s="89"/>
      <c r="H725" s="89"/>
      <c r="I725" s="89"/>
      <c r="J725" s="92" t="str">
        <f>IFERROR(IF(Table2[[#This Row],[Item Code]]="","",SUMIFS('PO Management'!G:G,'PO Management'!E:E,Table2[[#This Row],[Item Code]],'PO Management'!K:K,"receive from stock")),"")</f>
        <v/>
      </c>
      <c r="K725" s="92" t="str">
        <f>IFERROR(IF(Table2[[#This Row],[Item Code]]="","",SUMIFS('PO Management'!G:G,'PO Management'!E:E,Table2[[#This Row],[Item Code]],'PO Management'!O:O,"received")),"")</f>
        <v/>
      </c>
      <c r="L725" s="92" t="str">
        <f>IFERROR(IF(Table2[[#This Row],[Item Code]]="","",Table2[[#This Row],[Beginning On Hand Stock]]-Table2[[#This Row],[Delivered from stock]]+Table2[[#This Row],[Adding to stock]]),"")</f>
        <v/>
      </c>
    </row>
    <row r="726" spans="2:12" ht="30" customHeight="1" x14ac:dyDescent="0.25">
      <c r="B726" s="89"/>
      <c r="C726" s="89"/>
      <c r="D726" s="89"/>
      <c r="E726" s="90"/>
      <c r="F726" s="89"/>
      <c r="G726" s="89"/>
      <c r="H726" s="89"/>
      <c r="I726" s="89"/>
      <c r="J726" s="92" t="str">
        <f>IFERROR(IF(Table2[[#This Row],[Item Code]]="","",SUMIFS('PO Management'!G:G,'PO Management'!E:E,Table2[[#This Row],[Item Code]],'PO Management'!K:K,"receive from stock")),"")</f>
        <v/>
      </c>
      <c r="K726" s="92" t="str">
        <f>IFERROR(IF(Table2[[#This Row],[Item Code]]="","",SUMIFS('PO Management'!G:G,'PO Management'!E:E,Table2[[#This Row],[Item Code]],'PO Management'!O:O,"received")),"")</f>
        <v/>
      </c>
      <c r="L726" s="92" t="str">
        <f>IFERROR(IF(Table2[[#This Row],[Item Code]]="","",Table2[[#This Row],[Beginning On Hand Stock]]-Table2[[#This Row],[Delivered from stock]]+Table2[[#This Row],[Adding to stock]]),"")</f>
        <v/>
      </c>
    </row>
    <row r="727" spans="2:12" ht="30" customHeight="1" x14ac:dyDescent="0.25">
      <c r="B727" s="89"/>
      <c r="C727" s="89"/>
      <c r="D727" s="89"/>
      <c r="E727" s="90"/>
      <c r="F727" s="89"/>
      <c r="G727" s="89"/>
      <c r="H727" s="89"/>
      <c r="I727" s="89"/>
      <c r="J727" s="92" t="str">
        <f>IFERROR(IF(Table2[[#This Row],[Item Code]]="","",SUMIFS('PO Management'!G:G,'PO Management'!E:E,Table2[[#This Row],[Item Code]],'PO Management'!K:K,"receive from stock")),"")</f>
        <v/>
      </c>
      <c r="K727" s="92" t="str">
        <f>IFERROR(IF(Table2[[#This Row],[Item Code]]="","",SUMIFS('PO Management'!G:G,'PO Management'!E:E,Table2[[#This Row],[Item Code]],'PO Management'!O:O,"received")),"")</f>
        <v/>
      </c>
      <c r="L727" s="92" t="str">
        <f>IFERROR(IF(Table2[[#This Row],[Item Code]]="","",Table2[[#This Row],[Beginning On Hand Stock]]-Table2[[#This Row],[Delivered from stock]]+Table2[[#This Row],[Adding to stock]]),"")</f>
        <v/>
      </c>
    </row>
    <row r="728" spans="2:12" ht="30" customHeight="1" x14ac:dyDescent="0.25">
      <c r="B728" s="89"/>
      <c r="C728" s="89"/>
      <c r="D728" s="89"/>
      <c r="E728" s="90"/>
      <c r="F728" s="89"/>
      <c r="G728" s="89"/>
      <c r="H728" s="89"/>
      <c r="I728" s="89"/>
      <c r="J728" s="92" t="str">
        <f>IFERROR(IF(Table2[[#This Row],[Item Code]]="","",SUMIFS('PO Management'!G:G,'PO Management'!E:E,Table2[[#This Row],[Item Code]],'PO Management'!K:K,"receive from stock")),"")</f>
        <v/>
      </c>
      <c r="K728" s="92" t="str">
        <f>IFERROR(IF(Table2[[#This Row],[Item Code]]="","",SUMIFS('PO Management'!G:G,'PO Management'!E:E,Table2[[#This Row],[Item Code]],'PO Management'!O:O,"received")),"")</f>
        <v/>
      </c>
      <c r="L728" s="92" t="str">
        <f>IFERROR(IF(Table2[[#This Row],[Item Code]]="","",Table2[[#This Row],[Beginning On Hand Stock]]-Table2[[#This Row],[Delivered from stock]]+Table2[[#This Row],[Adding to stock]]),"")</f>
        <v/>
      </c>
    </row>
    <row r="729" spans="2:12" ht="30" customHeight="1" x14ac:dyDescent="0.25">
      <c r="B729" s="89"/>
      <c r="C729" s="89"/>
      <c r="D729" s="89"/>
      <c r="E729" s="90"/>
      <c r="F729" s="89"/>
      <c r="G729" s="89"/>
      <c r="H729" s="89"/>
      <c r="I729" s="89"/>
      <c r="J729" s="92" t="str">
        <f>IFERROR(IF(Table2[[#This Row],[Item Code]]="","",SUMIFS('PO Management'!G:G,'PO Management'!E:E,Table2[[#This Row],[Item Code]],'PO Management'!K:K,"receive from stock")),"")</f>
        <v/>
      </c>
      <c r="K729" s="92" t="str">
        <f>IFERROR(IF(Table2[[#This Row],[Item Code]]="","",SUMIFS('PO Management'!G:G,'PO Management'!E:E,Table2[[#This Row],[Item Code]],'PO Management'!O:O,"received")),"")</f>
        <v/>
      </c>
      <c r="L729" s="92" t="str">
        <f>IFERROR(IF(Table2[[#This Row],[Item Code]]="","",Table2[[#This Row],[Beginning On Hand Stock]]-Table2[[#This Row],[Delivered from stock]]+Table2[[#This Row],[Adding to stock]]),"")</f>
        <v/>
      </c>
    </row>
    <row r="730" spans="2:12" ht="30" customHeight="1" x14ac:dyDescent="0.25">
      <c r="B730" s="89"/>
      <c r="C730" s="89"/>
      <c r="D730" s="89"/>
      <c r="E730" s="90"/>
      <c r="F730" s="89"/>
      <c r="G730" s="89"/>
      <c r="H730" s="89"/>
      <c r="I730" s="89"/>
      <c r="J730" s="92" t="str">
        <f>IFERROR(IF(Table2[[#This Row],[Item Code]]="","",SUMIFS('PO Management'!G:G,'PO Management'!E:E,Table2[[#This Row],[Item Code]],'PO Management'!K:K,"receive from stock")),"")</f>
        <v/>
      </c>
      <c r="K730" s="92" t="str">
        <f>IFERROR(IF(Table2[[#This Row],[Item Code]]="","",SUMIFS('PO Management'!G:G,'PO Management'!E:E,Table2[[#This Row],[Item Code]],'PO Management'!O:O,"received")),"")</f>
        <v/>
      </c>
      <c r="L730" s="92" t="str">
        <f>IFERROR(IF(Table2[[#This Row],[Item Code]]="","",Table2[[#This Row],[Beginning On Hand Stock]]-Table2[[#This Row],[Delivered from stock]]+Table2[[#This Row],[Adding to stock]]),"")</f>
        <v/>
      </c>
    </row>
    <row r="731" spans="2:12" ht="30" customHeight="1" x14ac:dyDescent="0.25">
      <c r="B731" s="89"/>
      <c r="C731" s="89"/>
      <c r="D731" s="89"/>
      <c r="E731" s="90"/>
      <c r="F731" s="89"/>
      <c r="G731" s="89"/>
      <c r="H731" s="89"/>
      <c r="I731" s="89"/>
      <c r="J731" s="92" t="str">
        <f>IFERROR(IF(Table2[[#This Row],[Item Code]]="","",SUMIFS('PO Management'!G:G,'PO Management'!E:E,Table2[[#This Row],[Item Code]],'PO Management'!K:K,"receive from stock")),"")</f>
        <v/>
      </c>
      <c r="K731" s="92" t="str">
        <f>IFERROR(IF(Table2[[#This Row],[Item Code]]="","",SUMIFS('PO Management'!G:G,'PO Management'!E:E,Table2[[#This Row],[Item Code]],'PO Management'!O:O,"received")),"")</f>
        <v/>
      </c>
      <c r="L731" s="92" t="str">
        <f>IFERROR(IF(Table2[[#This Row],[Item Code]]="","",Table2[[#This Row],[Beginning On Hand Stock]]-Table2[[#This Row],[Delivered from stock]]+Table2[[#This Row],[Adding to stock]]),"")</f>
        <v/>
      </c>
    </row>
    <row r="732" spans="2:12" ht="30" customHeight="1" x14ac:dyDescent="0.25">
      <c r="B732" s="89"/>
      <c r="C732" s="89"/>
      <c r="D732" s="89"/>
      <c r="E732" s="90"/>
      <c r="F732" s="89"/>
      <c r="G732" s="89"/>
      <c r="H732" s="89"/>
      <c r="I732" s="89"/>
      <c r="J732" s="92" t="str">
        <f>IFERROR(IF(Table2[[#This Row],[Item Code]]="","",SUMIFS('PO Management'!G:G,'PO Management'!E:E,Table2[[#This Row],[Item Code]],'PO Management'!K:K,"receive from stock")),"")</f>
        <v/>
      </c>
      <c r="K732" s="92" t="str">
        <f>IFERROR(IF(Table2[[#This Row],[Item Code]]="","",SUMIFS('PO Management'!G:G,'PO Management'!E:E,Table2[[#This Row],[Item Code]],'PO Management'!O:O,"received")),"")</f>
        <v/>
      </c>
      <c r="L732" s="92" t="str">
        <f>IFERROR(IF(Table2[[#This Row],[Item Code]]="","",Table2[[#This Row],[Beginning On Hand Stock]]-Table2[[#This Row],[Delivered from stock]]+Table2[[#This Row],[Adding to stock]]),"")</f>
        <v/>
      </c>
    </row>
    <row r="733" spans="2:12" ht="30" customHeight="1" x14ac:dyDescent="0.25">
      <c r="B733" s="89"/>
      <c r="C733" s="89"/>
      <c r="D733" s="89"/>
      <c r="E733" s="90"/>
      <c r="F733" s="89"/>
      <c r="G733" s="89"/>
      <c r="H733" s="89"/>
      <c r="I733" s="89"/>
      <c r="J733" s="92" t="str">
        <f>IFERROR(IF(Table2[[#This Row],[Item Code]]="","",SUMIFS('PO Management'!G:G,'PO Management'!E:E,Table2[[#This Row],[Item Code]],'PO Management'!K:K,"receive from stock")),"")</f>
        <v/>
      </c>
      <c r="K733" s="92" t="str">
        <f>IFERROR(IF(Table2[[#This Row],[Item Code]]="","",SUMIFS('PO Management'!G:G,'PO Management'!E:E,Table2[[#This Row],[Item Code]],'PO Management'!O:O,"received")),"")</f>
        <v/>
      </c>
      <c r="L733" s="92" t="str">
        <f>IFERROR(IF(Table2[[#This Row],[Item Code]]="","",Table2[[#This Row],[Beginning On Hand Stock]]-Table2[[#This Row],[Delivered from stock]]+Table2[[#This Row],[Adding to stock]]),"")</f>
        <v/>
      </c>
    </row>
    <row r="734" spans="2:12" ht="30" customHeight="1" x14ac:dyDescent="0.25">
      <c r="B734" s="89"/>
      <c r="C734" s="89"/>
      <c r="D734" s="89"/>
      <c r="E734" s="90"/>
      <c r="F734" s="89"/>
      <c r="G734" s="89"/>
      <c r="H734" s="89"/>
      <c r="I734" s="89"/>
      <c r="J734" s="92" t="str">
        <f>IFERROR(IF(Table2[[#This Row],[Item Code]]="","",SUMIFS('PO Management'!G:G,'PO Management'!E:E,Table2[[#This Row],[Item Code]],'PO Management'!K:K,"receive from stock")),"")</f>
        <v/>
      </c>
      <c r="K734" s="92" t="str">
        <f>IFERROR(IF(Table2[[#This Row],[Item Code]]="","",SUMIFS('PO Management'!G:G,'PO Management'!E:E,Table2[[#This Row],[Item Code]],'PO Management'!O:O,"received")),"")</f>
        <v/>
      </c>
      <c r="L734" s="92" t="str">
        <f>IFERROR(IF(Table2[[#This Row],[Item Code]]="","",Table2[[#This Row],[Beginning On Hand Stock]]-Table2[[#This Row],[Delivered from stock]]+Table2[[#This Row],[Adding to stock]]),"")</f>
        <v/>
      </c>
    </row>
    <row r="735" spans="2:12" ht="30" customHeight="1" x14ac:dyDescent="0.25">
      <c r="B735" s="89"/>
      <c r="C735" s="89"/>
      <c r="D735" s="89"/>
      <c r="E735" s="90"/>
      <c r="F735" s="89"/>
      <c r="G735" s="89"/>
      <c r="H735" s="89"/>
      <c r="I735" s="89"/>
      <c r="J735" s="92" t="str">
        <f>IFERROR(IF(Table2[[#This Row],[Item Code]]="","",SUMIFS('PO Management'!G:G,'PO Management'!E:E,Table2[[#This Row],[Item Code]],'PO Management'!K:K,"receive from stock")),"")</f>
        <v/>
      </c>
      <c r="K735" s="92" t="str">
        <f>IFERROR(IF(Table2[[#This Row],[Item Code]]="","",SUMIFS('PO Management'!G:G,'PO Management'!E:E,Table2[[#This Row],[Item Code]],'PO Management'!O:O,"received")),"")</f>
        <v/>
      </c>
      <c r="L735" s="92" t="str">
        <f>IFERROR(IF(Table2[[#This Row],[Item Code]]="","",Table2[[#This Row],[Beginning On Hand Stock]]-Table2[[#This Row],[Delivered from stock]]+Table2[[#This Row],[Adding to stock]]),"")</f>
        <v/>
      </c>
    </row>
    <row r="736" spans="2:12" ht="30" customHeight="1" x14ac:dyDescent="0.25">
      <c r="B736" s="89"/>
      <c r="C736" s="89"/>
      <c r="D736" s="89"/>
      <c r="E736" s="90"/>
      <c r="F736" s="89"/>
      <c r="G736" s="89"/>
      <c r="H736" s="89"/>
      <c r="I736" s="89"/>
      <c r="J736" s="92" t="str">
        <f>IFERROR(IF(Table2[[#This Row],[Item Code]]="","",SUMIFS('PO Management'!G:G,'PO Management'!E:E,Table2[[#This Row],[Item Code]],'PO Management'!K:K,"receive from stock")),"")</f>
        <v/>
      </c>
      <c r="K736" s="92" t="str">
        <f>IFERROR(IF(Table2[[#This Row],[Item Code]]="","",SUMIFS('PO Management'!G:G,'PO Management'!E:E,Table2[[#This Row],[Item Code]],'PO Management'!O:O,"received")),"")</f>
        <v/>
      </c>
      <c r="L736" s="92" t="str">
        <f>IFERROR(IF(Table2[[#This Row],[Item Code]]="","",Table2[[#This Row],[Beginning On Hand Stock]]-Table2[[#This Row],[Delivered from stock]]+Table2[[#This Row],[Adding to stock]]),"")</f>
        <v/>
      </c>
    </row>
    <row r="737" spans="2:12" ht="30" customHeight="1" x14ac:dyDescent="0.25">
      <c r="B737" s="89"/>
      <c r="C737" s="89"/>
      <c r="D737" s="89"/>
      <c r="E737" s="90"/>
      <c r="F737" s="89"/>
      <c r="G737" s="89"/>
      <c r="H737" s="89"/>
      <c r="I737" s="89"/>
      <c r="J737" s="92" t="str">
        <f>IFERROR(IF(Table2[[#This Row],[Item Code]]="","",SUMIFS('PO Management'!G:G,'PO Management'!E:E,Table2[[#This Row],[Item Code]],'PO Management'!K:K,"receive from stock")),"")</f>
        <v/>
      </c>
      <c r="K737" s="92" t="str">
        <f>IFERROR(IF(Table2[[#This Row],[Item Code]]="","",SUMIFS('PO Management'!G:G,'PO Management'!E:E,Table2[[#This Row],[Item Code]],'PO Management'!O:O,"received")),"")</f>
        <v/>
      </c>
      <c r="L737" s="92" t="str">
        <f>IFERROR(IF(Table2[[#This Row],[Item Code]]="","",Table2[[#This Row],[Beginning On Hand Stock]]-Table2[[#This Row],[Delivered from stock]]+Table2[[#This Row],[Adding to stock]]),"")</f>
        <v/>
      </c>
    </row>
    <row r="738" spans="2:12" ht="30" customHeight="1" x14ac:dyDescent="0.25">
      <c r="B738" s="89"/>
      <c r="C738" s="89"/>
      <c r="D738" s="89"/>
      <c r="E738" s="90"/>
      <c r="F738" s="89"/>
      <c r="G738" s="89"/>
      <c r="H738" s="89"/>
      <c r="I738" s="89"/>
      <c r="J738" s="92" t="str">
        <f>IFERROR(IF(Table2[[#This Row],[Item Code]]="","",SUMIFS('PO Management'!G:G,'PO Management'!E:E,Table2[[#This Row],[Item Code]],'PO Management'!K:K,"receive from stock")),"")</f>
        <v/>
      </c>
      <c r="K738" s="92" t="str">
        <f>IFERROR(IF(Table2[[#This Row],[Item Code]]="","",SUMIFS('PO Management'!G:G,'PO Management'!E:E,Table2[[#This Row],[Item Code]],'PO Management'!O:O,"received")),"")</f>
        <v/>
      </c>
      <c r="L738" s="92" t="str">
        <f>IFERROR(IF(Table2[[#This Row],[Item Code]]="","",Table2[[#This Row],[Beginning On Hand Stock]]-Table2[[#This Row],[Delivered from stock]]+Table2[[#This Row],[Adding to stock]]),"")</f>
        <v/>
      </c>
    </row>
    <row r="739" spans="2:12" ht="30" customHeight="1" x14ac:dyDescent="0.25">
      <c r="B739" s="89"/>
      <c r="C739" s="89"/>
      <c r="D739" s="89"/>
      <c r="E739" s="90"/>
      <c r="F739" s="89"/>
      <c r="G739" s="89"/>
      <c r="H739" s="89"/>
      <c r="I739" s="89"/>
      <c r="J739" s="92" t="str">
        <f>IFERROR(IF(Table2[[#This Row],[Item Code]]="","",SUMIFS('PO Management'!G:G,'PO Management'!E:E,Table2[[#This Row],[Item Code]],'PO Management'!K:K,"receive from stock")),"")</f>
        <v/>
      </c>
      <c r="K739" s="92" t="str">
        <f>IFERROR(IF(Table2[[#This Row],[Item Code]]="","",SUMIFS('PO Management'!G:G,'PO Management'!E:E,Table2[[#This Row],[Item Code]],'PO Management'!O:O,"received")),"")</f>
        <v/>
      </c>
      <c r="L739" s="92" t="str">
        <f>IFERROR(IF(Table2[[#This Row],[Item Code]]="","",Table2[[#This Row],[Beginning On Hand Stock]]-Table2[[#This Row],[Delivered from stock]]+Table2[[#This Row],[Adding to stock]]),"")</f>
        <v/>
      </c>
    </row>
    <row r="740" spans="2:12" ht="30" customHeight="1" x14ac:dyDescent="0.25">
      <c r="B740" s="89"/>
      <c r="C740" s="89"/>
      <c r="D740" s="89"/>
      <c r="E740" s="90"/>
      <c r="F740" s="89"/>
      <c r="G740" s="89"/>
      <c r="H740" s="89"/>
      <c r="I740" s="89"/>
      <c r="J740" s="92" t="str">
        <f>IFERROR(IF(Table2[[#This Row],[Item Code]]="","",SUMIFS('PO Management'!G:G,'PO Management'!E:E,Table2[[#This Row],[Item Code]],'PO Management'!K:K,"receive from stock")),"")</f>
        <v/>
      </c>
      <c r="K740" s="92" t="str">
        <f>IFERROR(IF(Table2[[#This Row],[Item Code]]="","",SUMIFS('PO Management'!G:G,'PO Management'!E:E,Table2[[#This Row],[Item Code]],'PO Management'!O:O,"received")),"")</f>
        <v/>
      </c>
      <c r="L740" s="92" t="str">
        <f>IFERROR(IF(Table2[[#This Row],[Item Code]]="","",Table2[[#This Row],[Beginning On Hand Stock]]-Table2[[#This Row],[Delivered from stock]]+Table2[[#This Row],[Adding to stock]]),"")</f>
        <v/>
      </c>
    </row>
    <row r="741" spans="2:12" ht="30" customHeight="1" x14ac:dyDescent="0.25">
      <c r="B741" s="89"/>
      <c r="C741" s="89"/>
      <c r="D741" s="89"/>
      <c r="E741" s="90"/>
      <c r="F741" s="89"/>
      <c r="G741" s="89"/>
      <c r="H741" s="89"/>
      <c r="I741" s="89"/>
      <c r="J741" s="92" t="str">
        <f>IFERROR(IF(Table2[[#This Row],[Item Code]]="","",SUMIFS('PO Management'!G:G,'PO Management'!E:E,Table2[[#This Row],[Item Code]],'PO Management'!K:K,"receive from stock")),"")</f>
        <v/>
      </c>
      <c r="K741" s="92" t="str">
        <f>IFERROR(IF(Table2[[#This Row],[Item Code]]="","",SUMIFS('PO Management'!G:G,'PO Management'!E:E,Table2[[#This Row],[Item Code]],'PO Management'!O:O,"received")),"")</f>
        <v/>
      </c>
      <c r="L741" s="92" t="str">
        <f>IFERROR(IF(Table2[[#This Row],[Item Code]]="","",Table2[[#This Row],[Beginning On Hand Stock]]-Table2[[#This Row],[Delivered from stock]]+Table2[[#This Row],[Adding to stock]]),"")</f>
        <v/>
      </c>
    </row>
    <row r="742" spans="2:12" ht="30" customHeight="1" x14ac:dyDescent="0.25">
      <c r="B742" s="89"/>
      <c r="C742" s="89"/>
      <c r="D742" s="89"/>
      <c r="E742" s="90"/>
      <c r="F742" s="89"/>
      <c r="G742" s="89"/>
      <c r="H742" s="89"/>
      <c r="I742" s="89"/>
      <c r="J742" s="92" t="str">
        <f>IFERROR(IF(Table2[[#This Row],[Item Code]]="","",SUMIFS('PO Management'!G:G,'PO Management'!E:E,Table2[[#This Row],[Item Code]],'PO Management'!K:K,"receive from stock")),"")</f>
        <v/>
      </c>
      <c r="K742" s="92" t="str">
        <f>IFERROR(IF(Table2[[#This Row],[Item Code]]="","",SUMIFS('PO Management'!G:G,'PO Management'!E:E,Table2[[#This Row],[Item Code]],'PO Management'!O:O,"received")),"")</f>
        <v/>
      </c>
      <c r="L742" s="92" t="str">
        <f>IFERROR(IF(Table2[[#This Row],[Item Code]]="","",Table2[[#This Row],[Beginning On Hand Stock]]-Table2[[#This Row],[Delivered from stock]]+Table2[[#This Row],[Adding to stock]]),"")</f>
        <v/>
      </c>
    </row>
    <row r="743" spans="2:12" ht="30" customHeight="1" x14ac:dyDescent="0.25">
      <c r="B743" s="89"/>
      <c r="C743" s="89"/>
      <c r="D743" s="89"/>
      <c r="E743" s="90"/>
      <c r="F743" s="89"/>
      <c r="G743" s="89"/>
      <c r="H743" s="89"/>
      <c r="I743" s="89"/>
      <c r="J743" s="92" t="str">
        <f>IFERROR(IF(Table2[[#This Row],[Item Code]]="","",SUMIFS('PO Management'!G:G,'PO Management'!E:E,Table2[[#This Row],[Item Code]],'PO Management'!K:K,"receive from stock")),"")</f>
        <v/>
      </c>
      <c r="K743" s="92" t="str">
        <f>IFERROR(IF(Table2[[#This Row],[Item Code]]="","",SUMIFS('PO Management'!G:G,'PO Management'!E:E,Table2[[#This Row],[Item Code]],'PO Management'!O:O,"received")),"")</f>
        <v/>
      </c>
      <c r="L743" s="92" t="str">
        <f>IFERROR(IF(Table2[[#This Row],[Item Code]]="","",Table2[[#This Row],[Beginning On Hand Stock]]-Table2[[#This Row],[Delivered from stock]]+Table2[[#This Row],[Adding to stock]]),"")</f>
        <v/>
      </c>
    </row>
    <row r="744" spans="2:12" ht="30" customHeight="1" x14ac:dyDescent="0.25">
      <c r="B744" s="89"/>
      <c r="C744" s="89"/>
      <c r="D744" s="89"/>
      <c r="E744" s="90"/>
      <c r="F744" s="89"/>
      <c r="G744" s="89"/>
      <c r="H744" s="89"/>
      <c r="I744" s="89"/>
      <c r="J744" s="92" t="str">
        <f>IFERROR(IF(Table2[[#This Row],[Item Code]]="","",SUMIFS('PO Management'!G:G,'PO Management'!E:E,Table2[[#This Row],[Item Code]],'PO Management'!K:K,"receive from stock")),"")</f>
        <v/>
      </c>
      <c r="K744" s="92" t="str">
        <f>IFERROR(IF(Table2[[#This Row],[Item Code]]="","",SUMIFS('PO Management'!G:G,'PO Management'!E:E,Table2[[#This Row],[Item Code]],'PO Management'!O:O,"received")),"")</f>
        <v/>
      </c>
      <c r="L744" s="92" t="str">
        <f>IFERROR(IF(Table2[[#This Row],[Item Code]]="","",Table2[[#This Row],[Beginning On Hand Stock]]-Table2[[#This Row],[Delivered from stock]]+Table2[[#This Row],[Adding to stock]]),"")</f>
        <v/>
      </c>
    </row>
    <row r="745" spans="2:12" ht="30" customHeight="1" x14ac:dyDescent="0.25">
      <c r="B745" s="89"/>
      <c r="C745" s="89"/>
      <c r="D745" s="89"/>
      <c r="E745" s="90"/>
      <c r="F745" s="89"/>
      <c r="G745" s="89"/>
      <c r="H745" s="89"/>
      <c r="I745" s="89"/>
      <c r="J745" s="92" t="str">
        <f>IFERROR(IF(Table2[[#This Row],[Item Code]]="","",SUMIFS('PO Management'!G:G,'PO Management'!E:E,Table2[[#This Row],[Item Code]],'PO Management'!K:K,"receive from stock")),"")</f>
        <v/>
      </c>
      <c r="K745" s="92" t="str">
        <f>IFERROR(IF(Table2[[#This Row],[Item Code]]="","",SUMIFS('PO Management'!G:G,'PO Management'!E:E,Table2[[#This Row],[Item Code]],'PO Management'!O:O,"received")),"")</f>
        <v/>
      </c>
      <c r="L745" s="92" t="str">
        <f>IFERROR(IF(Table2[[#This Row],[Item Code]]="","",Table2[[#This Row],[Beginning On Hand Stock]]-Table2[[#This Row],[Delivered from stock]]+Table2[[#This Row],[Adding to stock]]),"")</f>
        <v/>
      </c>
    </row>
    <row r="746" spans="2:12" ht="30" customHeight="1" x14ac:dyDescent="0.25">
      <c r="B746" s="89"/>
      <c r="C746" s="89"/>
      <c r="D746" s="89"/>
      <c r="E746" s="90"/>
      <c r="F746" s="89"/>
      <c r="G746" s="89"/>
      <c r="H746" s="89"/>
      <c r="I746" s="89"/>
      <c r="J746" s="92" t="str">
        <f>IFERROR(IF(Table2[[#This Row],[Item Code]]="","",SUMIFS('PO Management'!G:G,'PO Management'!E:E,Table2[[#This Row],[Item Code]],'PO Management'!K:K,"receive from stock")),"")</f>
        <v/>
      </c>
      <c r="K746" s="92" t="str">
        <f>IFERROR(IF(Table2[[#This Row],[Item Code]]="","",SUMIFS('PO Management'!G:G,'PO Management'!E:E,Table2[[#This Row],[Item Code]],'PO Management'!O:O,"received")),"")</f>
        <v/>
      </c>
      <c r="L746" s="92" t="str">
        <f>IFERROR(IF(Table2[[#This Row],[Item Code]]="","",Table2[[#This Row],[Beginning On Hand Stock]]-Table2[[#This Row],[Delivered from stock]]+Table2[[#This Row],[Adding to stock]]),"")</f>
        <v/>
      </c>
    </row>
    <row r="747" spans="2:12" ht="30" customHeight="1" x14ac:dyDescent="0.25">
      <c r="B747" s="89"/>
      <c r="C747" s="89"/>
      <c r="D747" s="89"/>
      <c r="E747" s="90"/>
      <c r="F747" s="89"/>
      <c r="G747" s="89"/>
      <c r="H747" s="89"/>
      <c r="I747" s="89"/>
      <c r="J747" s="92" t="str">
        <f>IFERROR(IF(Table2[[#This Row],[Item Code]]="","",SUMIFS('PO Management'!G:G,'PO Management'!E:E,Table2[[#This Row],[Item Code]],'PO Management'!K:K,"receive from stock")),"")</f>
        <v/>
      </c>
      <c r="K747" s="92" t="str">
        <f>IFERROR(IF(Table2[[#This Row],[Item Code]]="","",SUMIFS('PO Management'!G:G,'PO Management'!E:E,Table2[[#This Row],[Item Code]],'PO Management'!O:O,"received")),"")</f>
        <v/>
      </c>
      <c r="L747" s="92" t="str">
        <f>IFERROR(IF(Table2[[#This Row],[Item Code]]="","",Table2[[#This Row],[Beginning On Hand Stock]]-Table2[[#This Row],[Delivered from stock]]+Table2[[#This Row],[Adding to stock]]),"")</f>
        <v/>
      </c>
    </row>
    <row r="748" spans="2:12" ht="30" customHeight="1" x14ac:dyDescent="0.25">
      <c r="B748" s="89"/>
      <c r="C748" s="89"/>
      <c r="D748" s="89"/>
      <c r="E748" s="90"/>
      <c r="F748" s="89"/>
      <c r="G748" s="89"/>
      <c r="H748" s="89"/>
      <c r="I748" s="89"/>
      <c r="J748" s="92" t="str">
        <f>IFERROR(IF(Table2[[#This Row],[Item Code]]="","",SUMIFS('PO Management'!G:G,'PO Management'!E:E,Table2[[#This Row],[Item Code]],'PO Management'!K:K,"receive from stock")),"")</f>
        <v/>
      </c>
      <c r="K748" s="92" t="str">
        <f>IFERROR(IF(Table2[[#This Row],[Item Code]]="","",SUMIFS('PO Management'!G:G,'PO Management'!E:E,Table2[[#This Row],[Item Code]],'PO Management'!O:O,"received")),"")</f>
        <v/>
      </c>
      <c r="L748" s="92" t="str">
        <f>IFERROR(IF(Table2[[#This Row],[Item Code]]="","",Table2[[#This Row],[Beginning On Hand Stock]]-Table2[[#This Row],[Delivered from stock]]+Table2[[#This Row],[Adding to stock]]),"")</f>
        <v/>
      </c>
    </row>
    <row r="749" spans="2:12" ht="30" customHeight="1" x14ac:dyDescent="0.25">
      <c r="B749" s="89"/>
      <c r="C749" s="89"/>
      <c r="D749" s="89"/>
      <c r="E749" s="90"/>
      <c r="F749" s="89"/>
      <c r="G749" s="89"/>
      <c r="H749" s="89"/>
      <c r="I749" s="89"/>
      <c r="J749" s="92" t="str">
        <f>IFERROR(IF(Table2[[#This Row],[Item Code]]="","",SUMIFS('PO Management'!G:G,'PO Management'!E:E,Table2[[#This Row],[Item Code]],'PO Management'!K:K,"receive from stock")),"")</f>
        <v/>
      </c>
      <c r="K749" s="92" t="str">
        <f>IFERROR(IF(Table2[[#This Row],[Item Code]]="","",SUMIFS('PO Management'!G:G,'PO Management'!E:E,Table2[[#This Row],[Item Code]],'PO Management'!O:O,"received")),"")</f>
        <v/>
      </c>
      <c r="L749" s="92" t="str">
        <f>IFERROR(IF(Table2[[#This Row],[Item Code]]="","",Table2[[#This Row],[Beginning On Hand Stock]]-Table2[[#This Row],[Delivered from stock]]+Table2[[#This Row],[Adding to stock]]),"")</f>
        <v/>
      </c>
    </row>
    <row r="750" spans="2:12" ht="30" customHeight="1" x14ac:dyDescent="0.25">
      <c r="B750" s="89"/>
      <c r="C750" s="89"/>
      <c r="D750" s="89"/>
      <c r="E750" s="90"/>
      <c r="F750" s="89"/>
      <c r="G750" s="89"/>
      <c r="H750" s="89"/>
      <c r="I750" s="89"/>
      <c r="J750" s="92" t="str">
        <f>IFERROR(IF(Table2[[#This Row],[Item Code]]="","",SUMIFS('PO Management'!G:G,'PO Management'!E:E,Table2[[#This Row],[Item Code]],'PO Management'!K:K,"receive from stock")),"")</f>
        <v/>
      </c>
      <c r="K750" s="92" t="str">
        <f>IFERROR(IF(Table2[[#This Row],[Item Code]]="","",SUMIFS('PO Management'!G:G,'PO Management'!E:E,Table2[[#This Row],[Item Code]],'PO Management'!O:O,"received")),"")</f>
        <v/>
      </c>
      <c r="L750" s="92" t="str">
        <f>IFERROR(IF(Table2[[#This Row],[Item Code]]="","",Table2[[#This Row],[Beginning On Hand Stock]]-Table2[[#This Row],[Delivered from stock]]+Table2[[#This Row],[Adding to stock]]),"")</f>
        <v/>
      </c>
    </row>
    <row r="751" spans="2:12" ht="30" customHeight="1" x14ac:dyDescent="0.25">
      <c r="B751" s="89"/>
      <c r="C751" s="89"/>
      <c r="D751" s="89"/>
      <c r="E751" s="90"/>
      <c r="F751" s="89"/>
      <c r="G751" s="89"/>
      <c r="H751" s="89"/>
      <c r="I751" s="89"/>
      <c r="J751" s="92" t="str">
        <f>IFERROR(IF(Table2[[#This Row],[Item Code]]="","",SUMIFS('PO Management'!G:G,'PO Management'!E:E,Table2[[#This Row],[Item Code]],'PO Management'!K:K,"receive from stock")),"")</f>
        <v/>
      </c>
      <c r="K751" s="92" t="str">
        <f>IFERROR(IF(Table2[[#This Row],[Item Code]]="","",SUMIFS('PO Management'!G:G,'PO Management'!E:E,Table2[[#This Row],[Item Code]],'PO Management'!O:O,"received")),"")</f>
        <v/>
      </c>
      <c r="L751" s="92" t="str">
        <f>IFERROR(IF(Table2[[#This Row],[Item Code]]="","",Table2[[#This Row],[Beginning On Hand Stock]]-Table2[[#This Row],[Delivered from stock]]+Table2[[#This Row],[Adding to stock]]),"")</f>
        <v/>
      </c>
    </row>
    <row r="752" spans="2:12" ht="30" customHeight="1" x14ac:dyDescent="0.25">
      <c r="B752" s="89"/>
      <c r="C752" s="89"/>
      <c r="D752" s="89"/>
      <c r="E752" s="90"/>
      <c r="F752" s="89"/>
      <c r="G752" s="89"/>
      <c r="H752" s="89"/>
      <c r="I752" s="89"/>
      <c r="J752" s="92" t="str">
        <f>IFERROR(IF(Table2[[#This Row],[Item Code]]="","",SUMIFS('PO Management'!G:G,'PO Management'!E:E,Table2[[#This Row],[Item Code]],'PO Management'!K:K,"receive from stock")),"")</f>
        <v/>
      </c>
      <c r="K752" s="92" t="str">
        <f>IFERROR(IF(Table2[[#This Row],[Item Code]]="","",SUMIFS('PO Management'!G:G,'PO Management'!E:E,Table2[[#This Row],[Item Code]],'PO Management'!O:O,"received")),"")</f>
        <v/>
      </c>
      <c r="L752" s="92" t="str">
        <f>IFERROR(IF(Table2[[#This Row],[Item Code]]="","",Table2[[#This Row],[Beginning On Hand Stock]]-Table2[[#This Row],[Delivered from stock]]+Table2[[#This Row],[Adding to stock]]),"")</f>
        <v/>
      </c>
    </row>
    <row r="753" spans="2:12" ht="30" customHeight="1" x14ac:dyDescent="0.25">
      <c r="B753" s="89"/>
      <c r="C753" s="89"/>
      <c r="D753" s="89"/>
      <c r="E753" s="90"/>
      <c r="F753" s="89"/>
      <c r="G753" s="89"/>
      <c r="H753" s="89"/>
      <c r="I753" s="89"/>
      <c r="J753" s="92" t="str">
        <f>IFERROR(IF(Table2[[#This Row],[Item Code]]="","",SUMIFS('PO Management'!G:G,'PO Management'!E:E,Table2[[#This Row],[Item Code]],'PO Management'!K:K,"receive from stock")),"")</f>
        <v/>
      </c>
      <c r="K753" s="92" t="str">
        <f>IFERROR(IF(Table2[[#This Row],[Item Code]]="","",SUMIFS('PO Management'!G:G,'PO Management'!E:E,Table2[[#This Row],[Item Code]],'PO Management'!O:O,"received")),"")</f>
        <v/>
      </c>
      <c r="L753" s="92" t="str">
        <f>IFERROR(IF(Table2[[#This Row],[Item Code]]="","",Table2[[#This Row],[Beginning On Hand Stock]]-Table2[[#This Row],[Delivered from stock]]+Table2[[#This Row],[Adding to stock]]),"")</f>
        <v/>
      </c>
    </row>
    <row r="754" spans="2:12" ht="30" customHeight="1" x14ac:dyDescent="0.25">
      <c r="B754" s="89"/>
      <c r="C754" s="89"/>
      <c r="D754" s="89"/>
      <c r="E754" s="90"/>
      <c r="F754" s="89"/>
      <c r="G754" s="89"/>
      <c r="H754" s="89"/>
      <c r="I754" s="89"/>
      <c r="J754" s="92" t="str">
        <f>IFERROR(IF(Table2[[#This Row],[Item Code]]="","",SUMIFS('PO Management'!G:G,'PO Management'!E:E,Table2[[#This Row],[Item Code]],'PO Management'!K:K,"receive from stock")),"")</f>
        <v/>
      </c>
      <c r="K754" s="92" t="str">
        <f>IFERROR(IF(Table2[[#This Row],[Item Code]]="","",SUMIFS('PO Management'!G:G,'PO Management'!E:E,Table2[[#This Row],[Item Code]],'PO Management'!O:O,"received")),"")</f>
        <v/>
      </c>
      <c r="L754" s="92" t="str">
        <f>IFERROR(IF(Table2[[#This Row],[Item Code]]="","",Table2[[#This Row],[Beginning On Hand Stock]]-Table2[[#This Row],[Delivered from stock]]+Table2[[#This Row],[Adding to stock]]),"")</f>
        <v/>
      </c>
    </row>
    <row r="755" spans="2:12" ht="30" customHeight="1" x14ac:dyDescent="0.25">
      <c r="B755" s="89"/>
      <c r="C755" s="89"/>
      <c r="D755" s="89"/>
      <c r="E755" s="90"/>
      <c r="F755" s="89"/>
      <c r="G755" s="89"/>
      <c r="H755" s="89"/>
      <c r="I755" s="89"/>
      <c r="J755" s="92" t="str">
        <f>IFERROR(IF(Table2[[#This Row],[Item Code]]="","",SUMIFS('PO Management'!G:G,'PO Management'!E:E,Table2[[#This Row],[Item Code]],'PO Management'!K:K,"receive from stock")),"")</f>
        <v/>
      </c>
      <c r="K755" s="92" t="str">
        <f>IFERROR(IF(Table2[[#This Row],[Item Code]]="","",SUMIFS('PO Management'!G:G,'PO Management'!E:E,Table2[[#This Row],[Item Code]],'PO Management'!O:O,"received")),"")</f>
        <v/>
      </c>
      <c r="L755" s="92" t="str">
        <f>IFERROR(IF(Table2[[#This Row],[Item Code]]="","",Table2[[#This Row],[Beginning On Hand Stock]]-Table2[[#This Row],[Delivered from stock]]+Table2[[#This Row],[Adding to stock]]),"")</f>
        <v/>
      </c>
    </row>
    <row r="756" spans="2:12" ht="30" customHeight="1" x14ac:dyDescent="0.25">
      <c r="B756" s="89"/>
      <c r="C756" s="89"/>
      <c r="D756" s="89"/>
      <c r="E756" s="90"/>
      <c r="F756" s="89"/>
      <c r="G756" s="89"/>
      <c r="H756" s="89"/>
      <c r="I756" s="89"/>
      <c r="J756" s="92" t="str">
        <f>IFERROR(IF(Table2[[#This Row],[Item Code]]="","",SUMIFS('PO Management'!G:G,'PO Management'!E:E,Table2[[#This Row],[Item Code]],'PO Management'!K:K,"receive from stock")),"")</f>
        <v/>
      </c>
      <c r="K756" s="92" t="str">
        <f>IFERROR(IF(Table2[[#This Row],[Item Code]]="","",SUMIFS('PO Management'!G:G,'PO Management'!E:E,Table2[[#This Row],[Item Code]],'PO Management'!O:O,"received")),"")</f>
        <v/>
      </c>
      <c r="L756" s="92" t="str">
        <f>IFERROR(IF(Table2[[#This Row],[Item Code]]="","",Table2[[#This Row],[Beginning On Hand Stock]]-Table2[[#This Row],[Delivered from stock]]+Table2[[#This Row],[Adding to stock]]),"")</f>
        <v/>
      </c>
    </row>
    <row r="757" spans="2:12" ht="30" customHeight="1" x14ac:dyDescent="0.25">
      <c r="B757" s="89"/>
      <c r="C757" s="89"/>
      <c r="D757" s="89"/>
      <c r="E757" s="90"/>
      <c r="F757" s="89"/>
      <c r="G757" s="89"/>
      <c r="H757" s="89"/>
      <c r="I757" s="89"/>
      <c r="J757" s="92" t="str">
        <f>IFERROR(IF(Table2[[#This Row],[Item Code]]="","",SUMIFS('PO Management'!G:G,'PO Management'!E:E,Table2[[#This Row],[Item Code]],'PO Management'!K:K,"receive from stock")),"")</f>
        <v/>
      </c>
      <c r="K757" s="92" t="str">
        <f>IFERROR(IF(Table2[[#This Row],[Item Code]]="","",SUMIFS('PO Management'!G:G,'PO Management'!E:E,Table2[[#This Row],[Item Code]],'PO Management'!O:O,"received")),"")</f>
        <v/>
      </c>
      <c r="L757" s="92" t="str">
        <f>IFERROR(IF(Table2[[#This Row],[Item Code]]="","",Table2[[#This Row],[Beginning On Hand Stock]]-Table2[[#This Row],[Delivered from stock]]+Table2[[#This Row],[Adding to stock]]),"")</f>
        <v/>
      </c>
    </row>
    <row r="758" spans="2:12" ht="30" customHeight="1" x14ac:dyDescent="0.25">
      <c r="B758" s="89"/>
      <c r="C758" s="89"/>
      <c r="D758" s="89"/>
      <c r="E758" s="90"/>
      <c r="F758" s="89"/>
      <c r="G758" s="89"/>
      <c r="H758" s="89"/>
      <c r="I758" s="89"/>
      <c r="J758" s="92" t="str">
        <f>IFERROR(IF(Table2[[#This Row],[Item Code]]="","",SUMIFS('PO Management'!G:G,'PO Management'!E:E,Table2[[#This Row],[Item Code]],'PO Management'!K:K,"receive from stock")),"")</f>
        <v/>
      </c>
      <c r="K758" s="92" t="str">
        <f>IFERROR(IF(Table2[[#This Row],[Item Code]]="","",SUMIFS('PO Management'!G:G,'PO Management'!E:E,Table2[[#This Row],[Item Code]],'PO Management'!O:O,"received")),"")</f>
        <v/>
      </c>
      <c r="L758" s="92" t="str">
        <f>IFERROR(IF(Table2[[#This Row],[Item Code]]="","",Table2[[#This Row],[Beginning On Hand Stock]]-Table2[[#This Row],[Delivered from stock]]+Table2[[#This Row],[Adding to stock]]),"")</f>
        <v/>
      </c>
    </row>
    <row r="759" spans="2:12" ht="30" customHeight="1" x14ac:dyDescent="0.25">
      <c r="B759" s="89"/>
      <c r="C759" s="89"/>
      <c r="D759" s="89"/>
      <c r="E759" s="90"/>
      <c r="F759" s="89"/>
      <c r="G759" s="89"/>
      <c r="H759" s="89"/>
      <c r="I759" s="89"/>
      <c r="J759" s="92" t="str">
        <f>IFERROR(IF(Table2[[#This Row],[Item Code]]="","",SUMIFS('PO Management'!G:G,'PO Management'!E:E,Table2[[#This Row],[Item Code]],'PO Management'!K:K,"receive from stock")),"")</f>
        <v/>
      </c>
      <c r="K759" s="92" t="str">
        <f>IFERROR(IF(Table2[[#This Row],[Item Code]]="","",SUMIFS('PO Management'!G:G,'PO Management'!E:E,Table2[[#This Row],[Item Code]],'PO Management'!O:O,"received")),"")</f>
        <v/>
      </c>
      <c r="L759" s="92" t="str">
        <f>IFERROR(IF(Table2[[#This Row],[Item Code]]="","",Table2[[#This Row],[Beginning On Hand Stock]]-Table2[[#This Row],[Delivered from stock]]+Table2[[#This Row],[Adding to stock]]),"")</f>
        <v/>
      </c>
    </row>
    <row r="760" spans="2:12" ht="30" customHeight="1" x14ac:dyDescent="0.25">
      <c r="B760" s="89"/>
      <c r="C760" s="89"/>
      <c r="D760" s="89"/>
      <c r="E760" s="90"/>
      <c r="F760" s="89"/>
      <c r="G760" s="89"/>
      <c r="H760" s="89"/>
      <c r="I760" s="89"/>
      <c r="J760" s="92" t="str">
        <f>IFERROR(IF(Table2[[#This Row],[Item Code]]="","",SUMIFS('PO Management'!G:G,'PO Management'!E:E,Table2[[#This Row],[Item Code]],'PO Management'!K:K,"receive from stock")),"")</f>
        <v/>
      </c>
      <c r="K760" s="92" t="str">
        <f>IFERROR(IF(Table2[[#This Row],[Item Code]]="","",SUMIFS('PO Management'!G:G,'PO Management'!E:E,Table2[[#This Row],[Item Code]],'PO Management'!O:O,"received")),"")</f>
        <v/>
      </c>
      <c r="L760" s="92" t="str">
        <f>IFERROR(IF(Table2[[#This Row],[Item Code]]="","",Table2[[#This Row],[Beginning On Hand Stock]]-Table2[[#This Row],[Delivered from stock]]+Table2[[#This Row],[Adding to stock]]),"")</f>
        <v/>
      </c>
    </row>
    <row r="761" spans="2:12" ht="30" customHeight="1" x14ac:dyDescent="0.25">
      <c r="B761" s="89"/>
      <c r="C761" s="89"/>
      <c r="D761" s="89"/>
      <c r="E761" s="90"/>
      <c r="F761" s="89"/>
      <c r="G761" s="89"/>
      <c r="H761" s="89"/>
      <c r="I761" s="89"/>
      <c r="J761" s="92" t="str">
        <f>IFERROR(IF(Table2[[#This Row],[Item Code]]="","",SUMIFS('PO Management'!G:G,'PO Management'!E:E,Table2[[#This Row],[Item Code]],'PO Management'!K:K,"receive from stock")),"")</f>
        <v/>
      </c>
      <c r="K761" s="92" t="str">
        <f>IFERROR(IF(Table2[[#This Row],[Item Code]]="","",SUMIFS('PO Management'!G:G,'PO Management'!E:E,Table2[[#This Row],[Item Code]],'PO Management'!O:O,"received")),"")</f>
        <v/>
      </c>
      <c r="L761" s="92" t="str">
        <f>IFERROR(IF(Table2[[#This Row],[Item Code]]="","",Table2[[#This Row],[Beginning On Hand Stock]]-Table2[[#This Row],[Delivered from stock]]+Table2[[#This Row],[Adding to stock]]),"")</f>
        <v/>
      </c>
    </row>
    <row r="762" spans="2:12" ht="30" customHeight="1" x14ac:dyDescent="0.25">
      <c r="B762" s="89"/>
      <c r="C762" s="89"/>
      <c r="D762" s="89"/>
      <c r="E762" s="90"/>
      <c r="F762" s="89"/>
      <c r="G762" s="89"/>
      <c r="H762" s="89"/>
      <c r="I762" s="89"/>
      <c r="J762" s="92" t="str">
        <f>IFERROR(IF(Table2[[#This Row],[Item Code]]="","",SUMIFS('PO Management'!G:G,'PO Management'!E:E,Table2[[#This Row],[Item Code]],'PO Management'!K:K,"receive from stock")),"")</f>
        <v/>
      </c>
      <c r="K762" s="92" t="str">
        <f>IFERROR(IF(Table2[[#This Row],[Item Code]]="","",SUMIFS('PO Management'!G:G,'PO Management'!E:E,Table2[[#This Row],[Item Code]],'PO Management'!O:O,"received")),"")</f>
        <v/>
      </c>
      <c r="L762" s="92" t="str">
        <f>IFERROR(IF(Table2[[#This Row],[Item Code]]="","",Table2[[#This Row],[Beginning On Hand Stock]]-Table2[[#This Row],[Delivered from stock]]+Table2[[#This Row],[Adding to stock]]),"")</f>
        <v/>
      </c>
    </row>
    <row r="763" spans="2:12" ht="30" customHeight="1" x14ac:dyDescent="0.25">
      <c r="B763" s="89"/>
      <c r="C763" s="89"/>
      <c r="D763" s="89"/>
      <c r="E763" s="90"/>
      <c r="F763" s="89"/>
      <c r="G763" s="89"/>
      <c r="H763" s="89"/>
      <c r="I763" s="89"/>
      <c r="J763" s="92" t="str">
        <f>IFERROR(IF(Table2[[#This Row],[Item Code]]="","",SUMIFS('PO Management'!G:G,'PO Management'!E:E,Table2[[#This Row],[Item Code]],'PO Management'!K:K,"receive from stock")),"")</f>
        <v/>
      </c>
      <c r="K763" s="92" t="str">
        <f>IFERROR(IF(Table2[[#This Row],[Item Code]]="","",SUMIFS('PO Management'!G:G,'PO Management'!E:E,Table2[[#This Row],[Item Code]],'PO Management'!O:O,"received")),"")</f>
        <v/>
      </c>
      <c r="L763" s="92" t="str">
        <f>IFERROR(IF(Table2[[#This Row],[Item Code]]="","",Table2[[#This Row],[Beginning On Hand Stock]]-Table2[[#This Row],[Delivered from stock]]+Table2[[#This Row],[Adding to stock]]),"")</f>
        <v/>
      </c>
    </row>
    <row r="764" spans="2:12" ht="30" customHeight="1" x14ac:dyDescent="0.25">
      <c r="B764" s="89"/>
      <c r="C764" s="89"/>
      <c r="D764" s="89"/>
      <c r="E764" s="90"/>
      <c r="F764" s="89"/>
      <c r="G764" s="89"/>
      <c r="H764" s="89"/>
      <c r="I764" s="89"/>
      <c r="J764" s="92" t="str">
        <f>IFERROR(IF(Table2[[#This Row],[Item Code]]="","",SUMIFS('PO Management'!G:G,'PO Management'!E:E,Table2[[#This Row],[Item Code]],'PO Management'!K:K,"receive from stock")),"")</f>
        <v/>
      </c>
      <c r="K764" s="92" t="str">
        <f>IFERROR(IF(Table2[[#This Row],[Item Code]]="","",SUMIFS('PO Management'!G:G,'PO Management'!E:E,Table2[[#This Row],[Item Code]],'PO Management'!O:O,"received")),"")</f>
        <v/>
      </c>
      <c r="L764" s="92" t="str">
        <f>IFERROR(IF(Table2[[#This Row],[Item Code]]="","",Table2[[#This Row],[Beginning On Hand Stock]]-Table2[[#This Row],[Delivered from stock]]+Table2[[#This Row],[Adding to stock]]),"")</f>
        <v/>
      </c>
    </row>
    <row r="765" spans="2:12" ht="30" customHeight="1" x14ac:dyDescent="0.25">
      <c r="B765" s="89"/>
      <c r="C765" s="89"/>
      <c r="D765" s="89"/>
      <c r="E765" s="90"/>
      <c r="F765" s="89"/>
      <c r="G765" s="89"/>
      <c r="H765" s="89"/>
      <c r="I765" s="89"/>
      <c r="J765" s="92" t="str">
        <f>IFERROR(IF(Table2[[#This Row],[Item Code]]="","",SUMIFS('PO Management'!G:G,'PO Management'!E:E,Table2[[#This Row],[Item Code]],'PO Management'!K:K,"receive from stock")),"")</f>
        <v/>
      </c>
      <c r="K765" s="92" t="str">
        <f>IFERROR(IF(Table2[[#This Row],[Item Code]]="","",SUMIFS('PO Management'!G:G,'PO Management'!E:E,Table2[[#This Row],[Item Code]],'PO Management'!O:O,"received")),"")</f>
        <v/>
      </c>
      <c r="L765" s="92" t="str">
        <f>IFERROR(IF(Table2[[#This Row],[Item Code]]="","",Table2[[#This Row],[Beginning On Hand Stock]]-Table2[[#This Row],[Delivered from stock]]+Table2[[#This Row],[Adding to stock]]),"")</f>
        <v/>
      </c>
    </row>
    <row r="766" spans="2:12" ht="30" customHeight="1" x14ac:dyDescent="0.25">
      <c r="B766" s="89"/>
      <c r="C766" s="89"/>
      <c r="D766" s="89"/>
      <c r="E766" s="90"/>
      <c r="F766" s="89"/>
      <c r="G766" s="89"/>
      <c r="H766" s="89"/>
      <c r="I766" s="89"/>
      <c r="J766" s="92" t="str">
        <f>IFERROR(IF(Table2[[#This Row],[Item Code]]="","",SUMIFS('PO Management'!G:G,'PO Management'!E:E,Table2[[#This Row],[Item Code]],'PO Management'!K:K,"receive from stock")),"")</f>
        <v/>
      </c>
      <c r="K766" s="92" t="str">
        <f>IFERROR(IF(Table2[[#This Row],[Item Code]]="","",SUMIFS('PO Management'!G:G,'PO Management'!E:E,Table2[[#This Row],[Item Code]],'PO Management'!O:O,"received")),"")</f>
        <v/>
      </c>
      <c r="L766" s="92" t="str">
        <f>IFERROR(IF(Table2[[#This Row],[Item Code]]="","",Table2[[#This Row],[Beginning On Hand Stock]]-Table2[[#This Row],[Delivered from stock]]+Table2[[#This Row],[Adding to stock]]),"")</f>
        <v/>
      </c>
    </row>
    <row r="767" spans="2:12" ht="30" customHeight="1" x14ac:dyDescent="0.25">
      <c r="B767" s="89"/>
      <c r="C767" s="89"/>
      <c r="D767" s="89"/>
      <c r="E767" s="90"/>
      <c r="F767" s="89"/>
      <c r="G767" s="89"/>
      <c r="H767" s="89"/>
      <c r="I767" s="89"/>
      <c r="J767" s="92" t="str">
        <f>IFERROR(IF(Table2[[#This Row],[Item Code]]="","",SUMIFS('PO Management'!G:G,'PO Management'!E:E,Table2[[#This Row],[Item Code]],'PO Management'!K:K,"receive from stock")),"")</f>
        <v/>
      </c>
      <c r="K767" s="92" t="str">
        <f>IFERROR(IF(Table2[[#This Row],[Item Code]]="","",SUMIFS('PO Management'!G:G,'PO Management'!E:E,Table2[[#This Row],[Item Code]],'PO Management'!O:O,"received")),"")</f>
        <v/>
      </c>
      <c r="L767" s="92" t="str">
        <f>IFERROR(IF(Table2[[#This Row],[Item Code]]="","",Table2[[#This Row],[Beginning On Hand Stock]]-Table2[[#This Row],[Delivered from stock]]+Table2[[#This Row],[Adding to stock]]),"")</f>
        <v/>
      </c>
    </row>
    <row r="768" spans="2:12" ht="30" customHeight="1" x14ac:dyDescent="0.25">
      <c r="B768" s="89"/>
      <c r="C768" s="89"/>
      <c r="D768" s="89"/>
      <c r="E768" s="90"/>
      <c r="F768" s="89"/>
      <c r="G768" s="89"/>
      <c r="H768" s="89"/>
      <c r="I768" s="89"/>
      <c r="J768" s="92" t="str">
        <f>IFERROR(IF(Table2[[#This Row],[Item Code]]="","",SUMIFS('PO Management'!G:G,'PO Management'!E:E,Table2[[#This Row],[Item Code]],'PO Management'!K:K,"receive from stock")),"")</f>
        <v/>
      </c>
      <c r="K768" s="92" t="str">
        <f>IFERROR(IF(Table2[[#This Row],[Item Code]]="","",SUMIFS('PO Management'!G:G,'PO Management'!E:E,Table2[[#This Row],[Item Code]],'PO Management'!O:O,"received")),"")</f>
        <v/>
      </c>
      <c r="L768" s="92" t="str">
        <f>IFERROR(IF(Table2[[#This Row],[Item Code]]="","",Table2[[#This Row],[Beginning On Hand Stock]]-Table2[[#This Row],[Delivered from stock]]+Table2[[#This Row],[Adding to stock]]),"")</f>
        <v/>
      </c>
    </row>
    <row r="769" spans="2:12" ht="30" customHeight="1" x14ac:dyDescent="0.25">
      <c r="B769" s="89"/>
      <c r="C769" s="89"/>
      <c r="D769" s="89"/>
      <c r="E769" s="90"/>
      <c r="F769" s="89"/>
      <c r="G769" s="89"/>
      <c r="H769" s="89"/>
      <c r="I769" s="89"/>
      <c r="J769" s="92" t="str">
        <f>IFERROR(IF(Table2[[#This Row],[Item Code]]="","",SUMIFS('PO Management'!G:G,'PO Management'!E:E,Table2[[#This Row],[Item Code]],'PO Management'!K:K,"receive from stock")),"")</f>
        <v/>
      </c>
      <c r="K769" s="92" t="str">
        <f>IFERROR(IF(Table2[[#This Row],[Item Code]]="","",SUMIFS('PO Management'!G:G,'PO Management'!E:E,Table2[[#This Row],[Item Code]],'PO Management'!O:O,"received")),"")</f>
        <v/>
      </c>
      <c r="L769" s="92" t="str">
        <f>IFERROR(IF(Table2[[#This Row],[Item Code]]="","",Table2[[#This Row],[Beginning On Hand Stock]]-Table2[[#This Row],[Delivered from stock]]+Table2[[#This Row],[Adding to stock]]),"")</f>
        <v/>
      </c>
    </row>
    <row r="770" spans="2:12" ht="30" customHeight="1" x14ac:dyDescent="0.25">
      <c r="B770" s="89"/>
      <c r="C770" s="89"/>
      <c r="D770" s="89"/>
      <c r="E770" s="90"/>
      <c r="F770" s="89"/>
      <c r="G770" s="89"/>
      <c r="H770" s="89"/>
      <c r="I770" s="89"/>
      <c r="J770" s="92" t="str">
        <f>IFERROR(IF(Table2[[#This Row],[Item Code]]="","",SUMIFS('PO Management'!G:G,'PO Management'!E:E,Table2[[#This Row],[Item Code]],'PO Management'!K:K,"receive from stock")),"")</f>
        <v/>
      </c>
      <c r="K770" s="92" t="str">
        <f>IFERROR(IF(Table2[[#This Row],[Item Code]]="","",SUMIFS('PO Management'!G:G,'PO Management'!E:E,Table2[[#This Row],[Item Code]],'PO Management'!O:O,"received")),"")</f>
        <v/>
      </c>
      <c r="L770" s="92" t="str">
        <f>IFERROR(IF(Table2[[#This Row],[Item Code]]="","",Table2[[#This Row],[Beginning On Hand Stock]]-Table2[[#This Row],[Delivered from stock]]+Table2[[#This Row],[Adding to stock]]),"")</f>
        <v/>
      </c>
    </row>
    <row r="771" spans="2:12" ht="30" customHeight="1" x14ac:dyDescent="0.25">
      <c r="B771" s="89"/>
      <c r="C771" s="89"/>
      <c r="D771" s="89"/>
      <c r="E771" s="90"/>
      <c r="F771" s="89"/>
      <c r="G771" s="89"/>
      <c r="H771" s="89"/>
      <c r="I771" s="89"/>
      <c r="J771" s="92" t="str">
        <f>IFERROR(IF(Table2[[#This Row],[Item Code]]="","",SUMIFS('PO Management'!G:G,'PO Management'!E:E,Table2[[#This Row],[Item Code]],'PO Management'!K:K,"receive from stock")),"")</f>
        <v/>
      </c>
      <c r="K771" s="92" t="str">
        <f>IFERROR(IF(Table2[[#This Row],[Item Code]]="","",SUMIFS('PO Management'!G:G,'PO Management'!E:E,Table2[[#This Row],[Item Code]],'PO Management'!O:O,"received")),"")</f>
        <v/>
      </c>
      <c r="L771" s="92" t="str">
        <f>IFERROR(IF(Table2[[#This Row],[Item Code]]="","",Table2[[#This Row],[Beginning On Hand Stock]]-Table2[[#This Row],[Delivered from stock]]+Table2[[#This Row],[Adding to stock]]),"")</f>
        <v/>
      </c>
    </row>
    <row r="772" spans="2:12" ht="30" customHeight="1" x14ac:dyDescent="0.25">
      <c r="B772" s="89"/>
      <c r="C772" s="89"/>
      <c r="D772" s="89"/>
      <c r="E772" s="90"/>
      <c r="F772" s="89"/>
      <c r="G772" s="89"/>
      <c r="H772" s="89"/>
      <c r="I772" s="89"/>
      <c r="J772" s="92" t="str">
        <f>IFERROR(IF(Table2[[#This Row],[Item Code]]="","",SUMIFS('PO Management'!G:G,'PO Management'!E:E,Table2[[#This Row],[Item Code]],'PO Management'!K:K,"receive from stock")),"")</f>
        <v/>
      </c>
      <c r="K772" s="92" t="str">
        <f>IFERROR(IF(Table2[[#This Row],[Item Code]]="","",SUMIFS('PO Management'!G:G,'PO Management'!E:E,Table2[[#This Row],[Item Code]],'PO Management'!O:O,"received")),"")</f>
        <v/>
      </c>
      <c r="L772" s="92" t="str">
        <f>IFERROR(IF(Table2[[#This Row],[Item Code]]="","",Table2[[#This Row],[Beginning On Hand Stock]]-Table2[[#This Row],[Delivered from stock]]+Table2[[#This Row],[Adding to stock]]),"")</f>
        <v/>
      </c>
    </row>
    <row r="773" spans="2:12" ht="30" customHeight="1" x14ac:dyDescent="0.25">
      <c r="B773" s="89"/>
      <c r="C773" s="89"/>
      <c r="D773" s="89"/>
      <c r="E773" s="90"/>
      <c r="F773" s="89"/>
      <c r="G773" s="89"/>
      <c r="H773" s="89"/>
      <c r="I773" s="89"/>
      <c r="J773" s="92" t="str">
        <f>IFERROR(IF(Table2[[#This Row],[Item Code]]="","",SUMIFS('PO Management'!G:G,'PO Management'!E:E,Table2[[#This Row],[Item Code]],'PO Management'!K:K,"receive from stock")),"")</f>
        <v/>
      </c>
      <c r="K773" s="92" t="str">
        <f>IFERROR(IF(Table2[[#This Row],[Item Code]]="","",SUMIFS('PO Management'!G:G,'PO Management'!E:E,Table2[[#This Row],[Item Code]],'PO Management'!O:O,"received")),"")</f>
        <v/>
      </c>
      <c r="L773" s="92" t="str">
        <f>IFERROR(IF(Table2[[#This Row],[Item Code]]="","",Table2[[#This Row],[Beginning On Hand Stock]]-Table2[[#This Row],[Delivered from stock]]+Table2[[#This Row],[Adding to stock]]),"")</f>
        <v/>
      </c>
    </row>
    <row r="774" spans="2:12" ht="30" customHeight="1" x14ac:dyDescent="0.25">
      <c r="B774" s="89"/>
      <c r="C774" s="89"/>
      <c r="D774" s="89"/>
      <c r="E774" s="90"/>
      <c r="F774" s="89"/>
      <c r="G774" s="89"/>
      <c r="H774" s="89"/>
      <c r="I774" s="89"/>
      <c r="J774" s="92" t="str">
        <f>IFERROR(IF(Table2[[#This Row],[Item Code]]="","",SUMIFS('PO Management'!G:G,'PO Management'!E:E,Table2[[#This Row],[Item Code]],'PO Management'!K:K,"receive from stock")),"")</f>
        <v/>
      </c>
      <c r="K774" s="92" t="str">
        <f>IFERROR(IF(Table2[[#This Row],[Item Code]]="","",SUMIFS('PO Management'!G:G,'PO Management'!E:E,Table2[[#This Row],[Item Code]],'PO Management'!O:O,"received")),"")</f>
        <v/>
      </c>
      <c r="L774" s="92" t="str">
        <f>IFERROR(IF(Table2[[#This Row],[Item Code]]="","",Table2[[#This Row],[Beginning On Hand Stock]]-Table2[[#This Row],[Delivered from stock]]+Table2[[#This Row],[Adding to stock]]),"")</f>
        <v/>
      </c>
    </row>
    <row r="775" spans="2:12" ht="30" customHeight="1" x14ac:dyDescent="0.25">
      <c r="B775" s="89"/>
      <c r="C775" s="89"/>
      <c r="D775" s="89"/>
      <c r="E775" s="90"/>
      <c r="F775" s="89"/>
      <c r="G775" s="89"/>
      <c r="H775" s="89"/>
      <c r="I775" s="89"/>
      <c r="J775" s="92" t="str">
        <f>IFERROR(IF(Table2[[#This Row],[Item Code]]="","",SUMIFS('PO Management'!G:G,'PO Management'!E:E,Table2[[#This Row],[Item Code]],'PO Management'!K:K,"receive from stock")),"")</f>
        <v/>
      </c>
      <c r="K775" s="92" t="str">
        <f>IFERROR(IF(Table2[[#This Row],[Item Code]]="","",SUMIFS('PO Management'!G:G,'PO Management'!E:E,Table2[[#This Row],[Item Code]],'PO Management'!O:O,"received")),"")</f>
        <v/>
      </c>
      <c r="L775" s="92" t="str">
        <f>IFERROR(IF(Table2[[#This Row],[Item Code]]="","",Table2[[#This Row],[Beginning On Hand Stock]]-Table2[[#This Row],[Delivered from stock]]+Table2[[#This Row],[Adding to stock]]),"")</f>
        <v/>
      </c>
    </row>
    <row r="776" spans="2:12" ht="30" customHeight="1" x14ac:dyDescent="0.25">
      <c r="B776" s="89"/>
      <c r="C776" s="89"/>
      <c r="D776" s="89"/>
      <c r="E776" s="90"/>
      <c r="F776" s="89"/>
      <c r="G776" s="89"/>
      <c r="H776" s="89"/>
      <c r="I776" s="89"/>
      <c r="J776" s="92" t="str">
        <f>IFERROR(IF(Table2[[#This Row],[Item Code]]="","",SUMIFS('PO Management'!G:G,'PO Management'!E:E,Table2[[#This Row],[Item Code]],'PO Management'!K:K,"receive from stock")),"")</f>
        <v/>
      </c>
      <c r="K776" s="92" t="str">
        <f>IFERROR(IF(Table2[[#This Row],[Item Code]]="","",SUMIFS('PO Management'!G:G,'PO Management'!E:E,Table2[[#This Row],[Item Code]],'PO Management'!O:O,"received")),"")</f>
        <v/>
      </c>
      <c r="L776" s="92" t="str">
        <f>IFERROR(IF(Table2[[#This Row],[Item Code]]="","",Table2[[#This Row],[Beginning On Hand Stock]]-Table2[[#This Row],[Delivered from stock]]+Table2[[#This Row],[Adding to stock]]),"")</f>
        <v/>
      </c>
    </row>
    <row r="777" spans="2:12" ht="30" customHeight="1" x14ac:dyDescent="0.25">
      <c r="B777" s="89"/>
      <c r="C777" s="89"/>
      <c r="D777" s="89"/>
      <c r="E777" s="90"/>
      <c r="F777" s="89"/>
      <c r="G777" s="89"/>
      <c r="H777" s="89"/>
      <c r="I777" s="89"/>
      <c r="J777" s="92" t="str">
        <f>IFERROR(IF(Table2[[#This Row],[Item Code]]="","",SUMIFS('PO Management'!G:G,'PO Management'!E:E,Table2[[#This Row],[Item Code]],'PO Management'!K:K,"receive from stock")),"")</f>
        <v/>
      </c>
      <c r="K777" s="92" t="str">
        <f>IFERROR(IF(Table2[[#This Row],[Item Code]]="","",SUMIFS('PO Management'!G:G,'PO Management'!E:E,Table2[[#This Row],[Item Code]],'PO Management'!O:O,"received")),"")</f>
        <v/>
      </c>
      <c r="L777" s="92" t="str">
        <f>IFERROR(IF(Table2[[#This Row],[Item Code]]="","",Table2[[#This Row],[Beginning On Hand Stock]]-Table2[[#This Row],[Delivered from stock]]+Table2[[#This Row],[Adding to stock]]),"")</f>
        <v/>
      </c>
    </row>
    <row r="778" spans="2:12" ht="30" customHeight="1" x14ac:dyDescent="0.25">
      <c r="B778" s="89"/>
      <c r="C778" s="89"/>
      <c r="D778" s="89"/>
      <c r="E778" s="90"/>
      <c r="F778" s="89"/>
      <c r="G778" s="89"/>
      <c r="H778" s="89"/>
      <c r="I778" s="89"/>
      <c r="J778" s="92" t="str">
        <f>IFERROR(IF(Table2[[#This Row],[Item Code]]="","",SUMIFS('PO Management'!G:G,'PO Management'!E:E,Table2[[#This Row],[Item Code]],'PO Management'!K:K,"receive from stock")),"")</f>
        <v/>
      </c>
      <c r="K778" s="92" t="str">
        <f>IFERROR(IF(Table2[[#This Row],[Item Code]]="","",SUMIFS('PO Management'!G:G,'PO Management'!E:E,Table2[[#This Row],[Item Code]],'PO Management'!O:O,"received")),"")</f>
        <v/>
      </c>
      <c r="L778" s="92" t="str">
        <f>IFERROR(IF(Table2[[#This Row],[Item Code]]="","",Table2[[#This Row],[Beginning On Hand Stock]]-Table2[[#This Row],[Delivered from stock]]+Table2[[#This Row],[Adding to stock]]),"")</f>
        <v/>
      </c>
    </row>
    <row r="779" spans="2:12" ht="30" customHeight="1" x14ac:dyDescent="0.25">
      <c r="B779" s="89"/>
      <c r="C779" s="89"/>
      <c r="D779" s="89"/>
      <c r="E779" s="90"/>
      <c r="F779" s="89"/>
      <c r="G779" s="89"/>
      <c r="H779" s="89"/>
      <c r="I779" s="89"/>
      <c r="J779" s="92" t="str">
        <f>IFERROR(IF(Table2[[#This Row],[Item Code]]="","",SUMIFS('PO Management'!G:G,'PO Management'!E:E,Table2[[#This Row],[Item Code]],'PO Management'!K:K,"receive from stock")),"")</f>
        <v/>
      </c>
      <c r="K779" s="92" t="str">
        <f>IFERROR(IF(Table2[[#This Row],[Item Code]]="","",SUMIFS('PO Management'!G:G,'PO Management'!E:E,Table2[[#This Row],[Item Code]],'PO Management'!O:O,"received")),"")</f>
        <v/>
      </c>
      <c r="L779" s="92" t="str">
        <f>IFERROR(IF(Table2[[#This Row],[Item Code]]="","",Table2[[#This Row],[Beginning On Hand Stock]]-Table2[[#This Row],[Delivered from stock]]+Table2[[#This Row],[Adding to stock]]),"")</f>
        <v/>
      </c>
    </row>
    <row r="780" spans="2:12" ht="30" customHeight="1" x14ac:dyDescent="0.25">
      <c r="B780" s="89"/>
      <c r="C780" s="89"/>
      <c r="D780" s="89"/>
      <c r="E780" s="90"/>
      <c r="F780" s="89"/>
      <c r="G780" s="89"/>
      <c r="H780" s="89"/>
      <c r="I780" s="89"/>
      <c r="J780" s="92" t="str">
        <f>IFERROR(IF(Table2[[#This Row],[Item Code]]="","",SUMIFS('PO Management'!G:G,'PO Management'!E:E,Table2[[#This Row],[Item Code]],'PO Management'!K:K,"receive from stock")),"")</f>
        <v/>
      </c>
      <c r="K780" s="92" t="str">
        <f>IFERROR(IF(Table2[[#This Row],[Item Code]]="","",SUMIFS('PO Management'!G:G,'PO Management'!E:E,Table2[[#This Row],[Item Code]],'PO Management'!O:O,"received")),"")</f>
        <v/>
      </c>
      <c r="L780" s="92" t="str">
        <f>IFERROR(IF(Table2[[#This Row],[Item Code]]="","",Table2[[#This Row],[Beginning On Hand Stock]]-Table2[[#This Row],[Delivered from stock]]+Table2[[#This Row],[Adding to stock]]),"")</f>
        <v/>
      </c>
    </row>
    <row r="781" spans="2:12" ht="30" customHeight="1" x14ac:dyDescent="0.25">
      <c r="B781" s="89"/>
      <c r="C781" s="89"/>
      <c r="D781" s="89"/>
      <c r="E781" s="90"/>
      <c r="F781" s="89"/>
      <c r="G781" s="89"/>
      <c r="H781" s="89"/>
      <c r="I781" s="89"/>
      <c r="J781" s="92" t="str">
        <f>IFERROR(IF(Table2[[#This Row],[Item Code]]="","",SUMIFS('PO Management'!G:G,'PO Management'!E:E,Table2[[#This Row],[Item Code]],'PO Management'!K:K,"receive from stock")),"")</f>
        <v/>
      </c>
      <c r="K781" s="92" t="str">
        <f>IFERROR(IF(Table2[[#This Row],[Item Code]]="","",SUMIFS('PO Management'!G:G,'PO Management'!E:E,Table2[[#This Row],[Item Code]],'PO Management'!O:O,"received")),"")</f>
        <v/>
      </c>
      <c r="L781" s="92" t="str">
        <f>IFERROR(IF(Table2[[#This Row],[Item Code]]="","",Table2[[#This Row],[Beginning On Hand Stock]]-Table2[[#This Row],[Delivered from stock]]+Table2[[#This Row],[Adding to stock]]),"")</f>
        <v/>
      </c>
    </row>
    <row r="782" spans="2:12" ht="30" customHeight="1" x14ac:dyDescent="0.25">
      <c r="B782" s="89"/>
      <c r="C782" s="89"/>
      <c r="D782" s="89"/>
      <c r="E782" s="90"/>
      <c r="F782" s="89"/>
      <c r="G782" s="89"/>
      <c r="H782" s="89"/>
      <c r="I782" s="89"/>
      <c r="J782" s="92" t="str">
        <f>IFERROR(IF(Table2[[#This Row],[Item Code]]="","",SUMIFS('PO Management'!G:G,'PO Management'!E:E,Table2[[#This Row],[Item Code]],'PO Management'!K:K,"receive from stock")),"")</f>
        <v/>
      </c>
      <c r="K782" s="92" t="str">
        <f>IFERROR(IF(Table2[[#This Row],[Item Code]]="","",SUMIFS('PO Management'!G:G,'PO Management'!E:E,Table2[[#This Row],[Item Code]],'PO Management'!O:O,"received")),"")</f>
        <v/>
      </c>
      <c r="L782" s="92" t="str">
        <f>IFERROR(IF(Table2[[#This Row],[Item Code]]="","",Table2[[#This Row],[Beginning On Hand Stock]]-Table2[[#This Row],[Delivered from stock]]+Table2[[#This Row],[Adding to stock]]),"")</f>
        <v/>
      </c>
    </row>
    <row r="783" spans="2:12" ht="30" customHeight="1" x14ac:dyDescent="0.25">
      <c r="B783" s="89"/>
      <c r="C783" s="89"/>
      <c r="D783" s="89"/>
      <c r="E783" s="90"/>
      <c r="F783" s="89"/>
      <c r="G783" s="89"/>
      <c r="H783" s="89"/>
      <c r="I783" s="89"/>
      <c r="J783" s="92" t="str">
        <f>IFERROR(IF(Table2[[#This Row],[Item Code]]="","",SUMIFS('PO Management'!G:G,'PO Management'!E:E,Table2[[#This Row],[Item Code]],'PO Management'!K:K,"receive from stock")),"")</f>
        <v/>
      </c>
      <c r="K783" s="92" t="str">
        <f>IFERROR(IF(Table2[[#This Row],[Item Code]]="","",SUMIFS('PO Management'!G:G,'PO Management'!E:E,Table2[[#This Row],[Item Code]],'PO Management'!O:O,"received")),"")</f>
        <v/>
      </c>
      <c r="L783" s="92" t="str">
        <f>IFERROR(IF(Table2[[#This Row],[Item Code]]="","",Table2[[#This Row],[Beginning On Hand Stock]]-Table2[[#This Row],[Delivered from stock]]+Table2[[#This Row],[Adding to stock]]),"")</f>
        <v/>
      </c>
    </row>
    <row r="784" spans="2:12" ht="30" customHeight="1" x14ac:dyDescent="0.25">
      <c r="B784" s="89"/>
      <c r="C784" s="89"/>
      <c r="D784" s="89"/>
      <c r="E784" s="90"/>
      <c r="F784" s="89"/>
      <c r="G784" s="89"/>
      <c r="H784" s="89"/>
      <c r="I784" s="89"/>
      <c r="J784" s="92" t="str">
        <f>IFERROR(IF(Table2[[#This Row],[Item Code]]="","",SUMIFS('PO Management'!G:G,'PO Management'!E:E,Table2[[#This Row],[Item Code]],'PO Management'!K:K,"receive from stock")),"")</f>
        <v/>
      </c>
      <c r="K784" s="92" t="str">
        <f>IFERROR(IF(Table2[[#This Row],[Item Code]]="","",SUMIFS('PO Management'!G:G,'PO Management'!E:E,Table2[[#This Row],[Item Code]],'PO Management'!O:O,"received")),"")</f>
        <v/>
      </c>
      <c r="L784" s="92" t="str">
        <f>IFERROR(IF(Table2[[#This Row],[Item Code]]="","",Table2[[#This Row],[Beginning On Hand Stock]]-Table2[[#This Row],[Delivered from stock]]+Table2[[#This Row],[Adding to stock]]),"")</f>
        <v/>
      </c>
    </row>
    <row r="785" spans="2:12" ht="30" customHeight="1" x14ac:dyDescent="0.25">
      <c r="B785" s="89"/>
      <c r="C785" s="89"/>
      <c r="D785" s="89"/>
      <c r="E785" s="90"/>
      <c r="F785" s="89"/>
      <c r="G785" s="89"/>
      <c r="H785" s="89"/>
      <c r="I785" s="89"/>
      <c r="J785" s="92" t="str">
        <f>IFERROR(IF(Table2[[#This Row],[Item Code]]="","",SUMIFS('PO Management'!G:G,'PO Management'!E:E,Table2[[#This Row],[Item Code]],'PO Management'!K:K,"receive from stock")),"")</f>
        <v/>
      </c>
      <c r="K785" s="92" t="str">
        <f>IFERROR(IF(Table2[[#This Row],[Item Code]]="","",SUMIFS('PO Management'!G:G,'PO Management'!E:E,Table2[[#This Row],[Item Code]],'PO Management'!O:O,"received")),"")</f>
        <v/>
      </c>
      <c r="L785" s="92" t="str">
        <f>IFERROR(IF(Table2[[#This Row],[Item Code]]="","",Table2[[#This Row],[Beginning On Hand Stock]]-Table2[[#This Row],[Delivered from stock]]+Table2[[#This Row],[Adding to stock]]),"")</f>
        <v/>
      </c>
    </row>
    <row r="786" spans="2:12" ht="30" customHeight="1" x14ac:dyDescent="0.25">
      <c r="B786" s="89"/>
      <c r="C786" s="89"/>
      <c r="D786" s="89"/>
      <c r="E786" s="90"/>
      <c r="F786" s="89"/>
      <c r="G786" s="89"/>
      <c r="H786" s="89"/>
      <c r="I786" s="89"/>
      <c r="J786" s="92" t="str">
        <f>IFERROR(IF(Table2[[#This Row],[Item Code]]="","",SUMIFS('PO Management'!G:G,'PO Management'!E:E,Table2[[#This Row],[Item Code]],'PO Management'!K:K,"receive from stock")),"")</f>
        <v/>
      </c>
      <c r="K786" s="92" t="str">
        <f>IFERROR(IF(Table2[[#This Row],[Item Code]]="","",SUMIFS('PO Management'!G:G,'PO Management'!E:E,Table2[[#This Row],[Item Code]],'PO Management'!O:O,"received")),"")</f>
        <v/>
      </c>
      <c r="L786" s="92" t="str">
        <f>IFERROR(IF(Table2[[#This Row],[Item Code]]="","",Table2[[#This Row],[Beginning On Hand Stock]]-Table2[[#This Row],[Delivered from stock]]+Table2[[#This Row],[Adding to stock]]),"")</f>
        <v/>
      </c>
    </row>
    <row r="787" spans="2:12" ht="30" customHeight="1" x14ac:dyDescent="0.25">
      <c r="B787" s="89"/>
      <c r="C787" s="89"/>
      <c r="D787" s="89"/>
      <c r="E787" s="90"/>
      <c r="F787" s="89"/>
      <c r="G787" s="89"/>
      <c r="H787" s="89"/>
      <c r="I787" s="89"/>
      <c r="J787" s="92" t="str">
        <f>IFERROR(IF(Table2[[#This Row],[Item Code]]="","",SUMIFS('PO Management'!G:G,'PO Management'!E:E,Table2[[#This Row],[Item Code]],'PO Management'!K:K,"receive from stock")),"")</f>
        <v/>
      </c>
      <c r="K787" s="92" t="str">
        <f>IFERROR(IF(Table2[[#This Row],[Item Code]]="","",SUMIFS('PO Management'!G:G,'PO Management'!E:E,Table2[[#This Row],[Item Code]],'PO Management'!O:O,"received")),"")</f>
        <v/>
      </c>
      <c r="L787" s="92" t="str">
        <f>IFERROR(IF(Table2[[#This Row],[Item Code]]="","",Table2[[#This Row],[Beginning On Hand Stock]]-Table2[[#This Row],[Delivered from stock]]+Table2[[#This Row],[Adding to stock]]),"")</f>
        <v/>
      </c>
    </row>
    <row r="788" spans="2:12" ht="30" customHeight="1" x14ac:dyDescent="0.25">
      <c r="B788" s="89"/>
      <c r="C788" s="89"/>
      <c r="D788" s="89"/>
      <c r="E788" s="90"/>
      <c r="F788" s="89"/>
      <c r="G788" s="89"/>
      <c r="H788" s="89"/>
      <c r="I788" s="89"/>
      <c r="J788" s="92" t="str">
        <f>IFERROR(IF(Table2[[#This Row],[Item Code]]="","",SUMIFS('PO Management'!G:G,'PO Management'!E:E,Table2[[#This Row],[Item Code]],'PO Management'!K:K,"receive from stock")),"")</f>
        <v/>
      </c>
      <c r="K788" s="92" t="str">
        <f>IFERROR(IF(Table2[[#This Row],[Item Code]]="","",SUMIFS('PO Management'!G:G,'PO Management'!E:E,Table2[[#This Row],[Item Code]],'PO Management'!O:O,"received")),"")</f>
        <v/>
      </c>
      <c r="L788" s="92" t="str">
        <f>IFERROR(IF(Table2[[#This Row],[Item Code]]="","",Table2[[#This Row],[Beginning On Hand Stock]]-Table2[[#This Row],[Delivered from stock]]+Table2[[#This Row],[Adding to stock]]),"")</f>
        <v/>
      </c>
    </row>
    <row r="789" spans="2:12" ht="30" customHeight="1" x14ac:dyDescent="0.25">
      <c r="B789" s="89"/>
      <c r="C789" s="89"/>
      <c r="D789" s="89"/>
      <c r="E789" s="90"/>
      <c r="F789" s="89"/>
      <c r="G789" s="89"/>
      <c r="H789" s="89"/>
      <c r="I789" s="89"/>
      <c r="J789" s="92" t="str">
        <f>IFERROR(IF(Table2[[#This Row],[Item Code]]="","",SUMIFS('PO Management'!G:G,'PO Management'!E:E,Table2[[#This Row],[Item Code]],'PO Management'!K:K,"receive from stock")),"")</f>
        <v/>
      </c>
      <c r="K789" s="92" t="str">
        <f>IFERROR(IF(Table2[[#This Row],[Item Code]]="","",SUMIFS('PO Management'!G:G,'PO Management'!E:E,Table2[[#This Row],[Item Code]],'PO Management'!O:O,"received")),"")</f>
        <v/>
      </c>
      <c r="L789" s="92" t="str">
        <f>IFERROR(IF(Table2[[#This Row],[Item Code]]="","",Table2[[#This Row],[Beginning On Hand Stock]]-Table2[[#This Row],[Delivered from stock]]+Table2[[#This Row],[Adding to stock]]),"")</f>
        <v/>
      </c>
    </row>
    <row r="790" spans="2:12" ht="30" customHeight="1" x14ac:dyDescent="0.25">
      <c r="B790" s="89"/>
      <c r="C790" s="89"/>
      <c r="D790" s="89"/>
      <c r="E790" s="90"/>
      <c r="F790" s="89"/>
      <c r="G790" s="89"/>
      <c r="H790" s="89"/>
      <c r="I790" s="89"/>
      <c r="J790" s="92" t="str">
        <f>IFERROR(IF(Table2[[#This Row],[Item Code]]="","",SUMIFS('PO Management'!G:G,'PO Management'!E:E,Table2[[#This Row],[Item Code]],'PO Management'!K:K,"receive from stock")),"")</f>
        <v/>
      </c>
      <c r="K790" s="92" t="str">
        <f>IFERROR(IF(Table2[[#This Row],[Item Code]]="","",SUMIFS('PO Management'!G:G,'PO Management'!E:E,Table2[[#This Row],[Item Code]],'PO Management'!O:O,"received")),"")</f>
        <v/>
      </c>
      <c r="L790" s="92" t="str">
        <f>IFERROR(IF(Table2[[#This Row],[Item Code]]="","",Table2[[#This Row],[Beginning On Hand Stock]]-Table2[[#This Row],[Delivered from stock]]+Table2[[#This Row],[Adding to stock]]),"")</f>
        <v/>
      </c>
    </row>
    <row r="791" spans="2:12" ht="30" customHeight="1" x14ac:dyDescent="0.25">
      <c r="B791" s="89"/>
      <c r="C791" s="89"/>
      <c r="D791" s="89"/>
      <c r="E791" s="90"/>
      <c r="F791" s="89"/>
      <c r="G791" s="89"/>
      <c r="H791" s="89"/>
      <c r="I791" s="89"/>
      <c r="J791" s="92" t="str">
        <f>IFERROR(IF(Table2[[#This Row],[Item Code]]="","",SUMIFS('PO Management'!G:G,'PO Management'!E:E,Table2[[#This Row],[Item Code]],'PO Management'!K:K,"receive from stock")),"")</f>
        <v/>
      </c>
      <c r="K791" s="92" t="str">
        <f>IFERROR(IF(Table2[[#This Row],[Item Code]]="","",SUMIFS('PO Management'!G:G,'PO Management'!E:E,Table2[[#This Row],[Item Code]],'PO Management'!O:O,"received")),"")</f>
        <v/>
      </c>
      <c r="L791" s="92" t="str">
        <f>IFERROR(IF(Table2[[#This Row],[Item Code]]="","",Table2[[#This Row],[Beginning On Hand Stock]]-Table2[[#This Row],[Delivered from stock]]+Table2[[#This Row],[Adding to stock]]),"")</f>
        <v/>
      </c>
    </row>
    <row r="792" spans="2:12" ht="30" customHeight="1" x14ac:dyDescent="0.25">
      <c r="B792" s="89"/>
      <c r="C792" s="89"/>
      <c r="D792" s="89"/>
      <c r="E792" s="90"/>
      <c r="F792" s="89"/>
      <c r="G792" s="89"/>
      <c r="H792" s="89"/>
      <c r="I792" s="89"/>
      <c r="J792" s="92" t="str">
        <f>IFERROR(IF(Table2[[#This Row],[Item Code]]="","",SUMIFS('PO Management'!G:G,'PO Management'!E:E,Table2[[#This Row],[Item Code]],'PO Management'!K:K,"receive from stock")),"")</f>
        <v/>
      </c>
      <c r="K792" s="92" t="str">
        <f>IFERROR(IF(Table2[[#This Row],[Item Code]]="","",SUMIFS('PO Management'!G:G,'PO Management'!E:E,Table2[[#This Row],[Item Code]],'PO Management'!O:O,"received")),"")</f>
        <v/>
      </c>
      <c r="L792" s="92" t="str">
        <f>IFERROR(IF(Table2[[#This Row],[Item Code]]="","",Table2[[#This Row],[Beginning On Hand Stock]]-Table2[[#This Row],[Delivered from stock]]+Table2[[#This Row],[Adding to stock]]),"")</f>
        <v/>
      </c>
    </row>
    <row r="793" spans="2:12" ht="30" customHeight="1" x14ac:dyDescent="0.25">
      <c r="B793" s="89"/>
      <c r="C793" s="89"/>
      <c r="D793" s="89"/>
      <c r="E793" s="90"/>
      <c r="F793" s="89"/>
      <c r="G793" s="89"/>
      <c r="H793" s="89"/>
      <c r="I793" s="89"/>
      <c r="J793" s="92" t="str">
        <f>IFERROR(IF(Table2[[#This Row],[Item Code]]="","",SUMIFS('PO Management'!G:G,'PO Management'!E:E,Table2[[#This Row],[Item Code]],'PO Management'!K:K,"receive from stock")),"")</f>
        <v/>
      </c>
      <c r="K793" s="92" t="str">
        <f>IFERROR(IF(Table2[[#This Row],[Item Code]]="","",SUMIFS('PO Management'!G:G,'PO Management'!E:E,Table2[[#This Row],[Item Code]],'PO Management'!O:O,"received")),"")</f>
        <v/>
      </c>
      <c r="L793" s="92" t="str">
        <f>IFERROR(IF(Table2[[#This Row],[Item Code]]="","",Table2[[#This Row],[Beginning On Hand Stock]]-Table2[[#This Row],[Delivered from stock]]+Table2[[#This Row],[Adding to stock]]),"")</f>
        <v/>
      </c>
    </row>
    <row r="794" spans="2:12" ht="30" customHeight="1" x14ac:dyDescent="0.25">
      <c r="B794" s="89"/>
      <c r="C794" s="89"/>
      <c r="D794" s="89"/>
      <c r="E794" s="90"/>
      <c r="F794" s="89"/>
      <c r="G794" s="89"/>
      <c r="H794" s="89"/>
      <c r="I794" s="89"/>
      <c r="J794" s="92" t="str">
        <f>IFERROR(IF(Table2[[#This Row],[Item Code]]="","",SUMIFS('PO Management'!G:G,'PO Management'!E:E,Table2[[#This Row],[Item Code]],'PO Management'!K:K,"receive from stock")),"")</f>
        <v/>
      </c>
      <c r="K794" s="92" t="str">
        <f>IFERROR(IF(Table2[[#This Row],[Item Code]]="","",SUMIFS('PO Management'!G:G,'PO Management'!E:E,Table2[[#This Row],[Item Code]],'PO Management'!O:O,"received")),"")</f>
        <v/>
      </c>
      <c r="L794" s="92" t="str">
        <f>IFERROR(IF(Table2[[#This Row],[Item Code]]="","",Table2[[#This Row],[Beginning On Hand Stock]]-Table2[[#This Row],[Delivered from stock]]+Table2[[#This Row],[Adding to stock]]),"")</f>
        <v/>
      </c>
    </row>
    <row r="795" spans="2:12" ht="30" customHeight="1" x14ac:dyDescent="0.25">
      <c r="B795" s="89"/>
      <c r="C795" s="89"/>
      <c r="D795" s="89"/>
      <c r="E795" s="90"/>
      <c r="F795" s="89"/>
      <c r="G795" s="89"/>
      <c r="H795" s="89"/>
      <c r="I795" s="89"/>
      <c r="J795" s="92" t="str">
        <f>IFERROR(IF(Table2[[#This Row],[Item Code]]="","",SUMIFS('PO Management'!G:G,'PO Management'!E:E,Table2[[#This Row],[Item Code]],'PO Management'!K:K,"receive from stock")),"")</f>
        <v/>
      </c>
      <c r="K795" s="92" t="str">
        <f>IFERROR(IF(Table2[[#This Row],[Item Code]]="","",SUMIFS('PO Management'!G:G,'PO Management'!E:E,Table2[[#This Row],[Item Code]],'PO Management'!O:O,"received")),"")</f>
        <v/>
      </c>
      <c r="L795" s="92" t="str">
        <f>IFERROR(IF(Table2[[#This Row],[Item Code]]="","",Table2[[#This Row],[Beginning On Hand Stock]]-Table2[[#This Row],[Delivered from stock]]+Table2[[#This Row],[Adding to stock]]),"")</f>
        <v/>
      </c>
    </row>
    <row r="796" spans="2:12" ht="30" customHeight="1" x14ac:dyDescent="0.25">
      <c r="B796" s="89"/>
      <c r="C796" s="89"/>
      <c r="D796" s="89"/>
      <c r="E796" s="90"/>
      <c r="F796" s="89"/>
      <c r="G796" s="89"/>
      <c r="H796" s="89"/>
      <c r="I796" s="89"/>
      <c r="J796" s="92" t="str">
        <f>IFERROR(IF(Table2[[#This Row],[Item Code]]="","",SUMIFS('PO Management'!G:G,'PO Management'!E:E,Table2[[#This Row],[Item Code]],'PO Management'!K:K,"receive from stock")),"")</f>
        <v/>
      </c>
      <c r="K796" s="92" t="str">
        <f>IFERROR(IF(Table2[[#This Row],[Item Code]]="","",SUMIFS('PO Management'!G:G,'PO Management'!E:E,Table2[[#This Row],[Item Code]],'PO Management'!O:O,"received")),"")</f>
        <v/>
      </c>
      <c r="L796" s="92" t="str">
        <f>IFERROR(IF(Table2[[#This Row],[Item Code]]="","",Table2[[#This Row],[Beginning On Hand Stock]]-Table2[[#This Row],[Delivered from stock]]+Table2[[#This Row],[Adding to stock]]),"")</f>
        <v/>
      </c>
    </row>
    <row r="797" spans="2:12" ht="30" customHeight="1" x14ac:dyDescent="0.25">
      <c r="B797" s="89"/>
      <c r="C797" s="89"/>
      <c r="D797" s="89"/>
      <c r="E797" s="90"/>
      <c r="F797" s="89"/>
      <c r="G797" s="89"/>
      <c r="H797" s="89"/>
      <c r="I797" s="89"/>
      <c r="J797" s="92" t="str">
        <f>IFERROR(IF(Table2[[#This Row],[Item Code]]="","",SUMIFS('PO Management'!G:G,'PO Management'!E:E,Table2[[#This Row],[Item Code]],'PO Management'!K:K,"receive from stock")),"")</f>
        <v/>
      </c>
      <c r="K797" s="92" t="str">
        <f>IFERROR(IF(Table2[[#This Row],[Item Code]]="","",SUMIFS('PO Management'!G:G,'PO Management'!E:E,Table2[[#This Row],[Item Code]],'PO Management'!O:O,"received")),"")</f>
        <v/>
      </c>
      <c r="L797" s="92" t="str">
        <f>IFERROR(IF(Table2[[#This Row],[Item Code]]="","",Table2[[#This Row],[Beginning On Hand Stock]]-Table2[[#This Row],[Delivered from stock]]+Table2[[#This Row],[Adding to stock]]),"")</f>
        <v/>
      </c>
    </row>
    <row r="798" spans="2:12" ht="30" customHeight="1" x14ac:dyDescent="0.25">
      <c r="B798" s="89"/>
      <c r="C798" s="89"/>
      <c r="D798" s="89"/>
      <c r="E798" s="90"/>
      <c r="F798" s="89"/>
      <c r="G798" s="89"/>
      <c r="H798" s="89"/>
      <c r="I798" s="89"/>
      <c r="J798" s="92" t="str">
        <f>IFERROR(IF(Table2[[#This Row],[Item Code]]="","",SUMIFS('PO Management'!G:G,'PO Management'!E:E,Table2[[#This Row],[Item Code]],'PO Management'!K:K,"receive from stock")),"")</f>
        <v/>
      </c>
      <c r="K798" s="92" t="str">
        <f>IFERROR(IF(Table2[[#This Row],[Item Code]]="","",SUMIFS('PO Management'!G:G,'PO Management'!E:E,Table2[[#This Row],[Item Code]],'PO Management'!O:O,"received")),"")</f>
        <v/>
      </c>
      <c r="L798" s="92" t="str">
        <f>IFERROR(IF(Table2[[#This Row],[Item Code]]="","",Table2[[#This Row],[Beginning On Hand Stock]]-Table2[[#This Row],[Delivered from stock]]+Table2[[#This Row],[Adding to stock]]),"")</f>
        <v/>
      </c>
    </row>
    <row r="799" spans="2:12" ht="30" customHeight="1" x14ac:dyDescent="0.25">
      <c r="B799" s="89"/>
      <c r="C799" s="89"/>
      <c r="D799" s="89"/>
      <c r="E799" s="90"/>
      <c r="F799" s="89"/>
      <c r="G799" s="89"/>
      <c r="H799" s="89"/>
      <c r="I799" s="89"/>
      <c r="J799" s="92" t="str">
        <f>IFERROR(IF(Table2[[#This Row],[Item Code]]="","",SUMIFS('PO Management'!G:G,'PO Management'!E:E,Table2[[#This Row],[Item Code]],'PO Management'!K:K,"receive from stock")),"")</f>
        <v/>
      </c>
      <c r="K799" s="92" t="str">
        <f>IFERROR(IF(Table2[[#This Row],[Item Code]]="","",SUMIFS('PO Management'!G:G,'PO Management'!E:E,Table2[[#This Row],[Item Code]],'PO Management'!O:O,"received")),"")</f>
        <v/>
      </c>
      <c r="L799" s="92" t="str">
        <f>IFERROR(IF(Table2[[#This Row],[Item Code]]="","",Table2[[#This Row],[Beginning On Hand Stock]]-Table2[[#This Row],[Delivered from stock]]+Table2[[#This Row],[Adding to stock]]),"")</f>
        <v/>
      </c>
    </row>
    <row r="800" spans="2:12" ht="30" customHeight="1" x14ac:dyDescent="0.25">
      <c r="B800" s="89"/>
      <c r="C800" s="89"/>
      <c r="D800" s="89"/>
      <c r="E800" s="90"/>
      <c r="F800" s="89"/>
      <c r="G800" s="89"/>
      <c r="H800" s="89"/>
      <c r="I800" s="89"/>
      <c r="J800" s="92" t="str">
        <f>IFERROR(IF(Table2[[#This Row],[Item Code]]="","",SUMIFS('PO Management'!G:G,'PO Management'!E:E,Table2[[#This Row],[Item Code]],'PO Management'!K:K,"receive from stock")),"")</f>
        <v/>
      </c>
      <c r="K800" s="92" t="str">
        <f>IFERROR(IF(Table2[[#This Row],[Item Code]]="","",SUMIFS('PO Management'!G:G,'PO Management'!E:E,Table2[[#This Row],[Item Code]],'PO Management'!O:O,"received")),"")</f>
        <v/>
      </c>
      <c r="L800" s="92" t="str">
        <f>IFERROR(IF(Table2[[#This Row],[Item Code]]="","",Table2[[#This Row],[Beginning On Hand Stock]]-Table2[[#This Row],[Delivered from stock]]+Table2[[#This Row],[Adding to stock]]),"")</f>
        <v/>
      </c>
    </row>
    <row r="801" spans="2:12" ht="30" customHeight="1" x14ac:dyDescent="0.25">
      <c r="B801" s="89"/>
      <c r="C801" s="89"/>
      <c r="D801" s="89"/>
      <c r="E801" s="90"/>
      <c r="F801" s="89"/>
      <c r="G801" s="89"/>
      <c r="H801" s="89"/>
      <c r="I801" s="89"/>
      <c r="J801" s="92" t="str">
        <f>IFERROR(IF(Table2[[#This Row],[Item Code]]="","",SUMIFS('PO Management'!G:G,'PO Management'!E:E,Table2[[#This Row],[Item Code]],'PO Management'!K:K,"receive from stock")),"")</f>
        <v/>
      </c>
      <c r="K801" s="92" t="str">
        <f>IFERROR(IF(Table2[[#This Row],[Item Code]]="","",SUMIFS('PO Management'!G:G,'PO Management'!E:E,Table2[[#This Row],[Item Code]],'PO Management'!O:O,"received")),"")</f>
        <v/>
      </c>
      <c r="L801" s="92" t="str">
        <f>IFERROR(IF(Table2[[#This Row],[Item Code]]="","",Table2[[#This Row],[Beginning On Hand Stock]]-Table2[[#This Row],[Delivered from stock]]+Table2[[#This Row],[Adding to stock]]),"")</f>
        <v/>
      </c>
    </row>
    <row r="802" spans="2:12" ht="30" customHeight="1" x14ac:dyDescent="0.25">
      <c r="B802" s="89"/>
      <c r="C802" s="89"/>
      <c r="D802" s="89"/>
      <c r="E802" s="90"/>
      <c r="F802" s="89"/>
      <c r="G802" s="89"/>
      <c r="H802" s="89"/>
      <c r="I802" s="89"/>
      <c r="J802" s="92" t="str">
        <f>IFERROR(IF(Table2[[#This Row],[Item Code]]="","",SUMIFS('PO Management'!G:G,'PO Management'!E:E,Table2[[#This Row],[Item Code]],'PO Management'!K:K,"receive from stock")),"")</f>
        <v/>
      </c>
      <c r="K802" s="92" t="str">
        <f>IFERROR(IF(Table2[[#This Row],[Item Code]]="","",SUMIFS('PO Management'!G:G,'PO Management'!E:E,Table2[[#This Row],[Item Code]],'PO Management'!O:O,"received")),"")</f>
        <v/>
      </c>
      <c r="L802" s="92" t="str">
        <f>IFERROR(IF(Table2[[#This Row],[Item Code]]="","",Table2[[#This Row],[Beginning On Hand Stock]]-Table2[[#This Row],[Delivered from stock]]+Table2[[#This Row],[Adding to stock]]),"")</f>
        <v/>
      </c>
    </row>
    <row r="803" spans="2:12" ht="30" customHeight="1" x14ac:dyDescent="0.25">
      <c r="B803" s="89"/>
      <c r="C803" s="89"/>
      <c r="D803" s="89"/>
      <c r="E803" s="90"/>
      <c r="F803" s="89"/>
      <c r="G803" s="89"/>
      <c r="H803" s="89"/>
      <c r="I803" s="89"/>
      <c r="J803" s="92" t="str">
        <f>IFERROR(IF(Table2[[#This Row],[Item Code]]="","",SUMIFS('PO Management'!G:G,'PO Management'!E:E,Table2[[#This Row],[Item Code]],'PO Management'!K:K,"receive from stock")),"")</f>
        <v/>
      </c>
      <c r="K803" s="92" t="str">
        <f>IFERROR(IF(Table2[[#This Row],[Item Code]]="","",SUMIFS('PO Management'!G:G,'PO Management'!E:E,Table2[[#This Row],[Item Code]],'PO Management'!O:O,"received")),"")</f>
        <v/>
      </c>
      <c r="L803" s="92" t="str">
        <f>IFERROR(IF(Table2[[#This Row],[Item Code]]="","",Table2[[#This Row],[Beginning On Hand Stock]]-Table2[[#This Row],[Delivered from stock]]+Table2[[#This Row],[Adding to stock]]),"")</f>
        <v/>
      </c>
    </row>
    <row r="804" spans="2:12" ht="30" customHeight="1" x14ac:dyDescent="0.25">
      <c r="B804" s="89"/>
      <c r="C804" s="89"/>
      <c r="D804" s="89"/>
      <c r="E804" s="90"/>
      <c r="F804" s="89"/>
      <c r="G804" s="89"/>
      <c r="H804" s="89"/>
      <c r="I804" s="89"/>
      <c r="J804" s="92" t="str">
        <f>IFERROR(IF(Table2[[#This Row],[Item Code]]="","",SUMIFS('PO Management'!G:G,'PO Management'!E:E,Table2[[#This Row],[Item Code]],'PO Management'!K:K,"receive from stock")),"")</f>
        <v/>
      </c>
      <c r="K804" s="92" t="str">
        <f>IFERROR(IF(Table2[[#This Row],[Item Code]]="","",SUMIFS('PO Management'!G:G,'PO Management'!E:E,Table2[[#This Row],[Item Code]],'PO Management'!O:O,"received")),"")</f>
        <v/>
      </c>
      <c r="L804" s="92" t="str">
        <f>IFERROR(IF(Table2[[#This Row],[Item Code]]="","",Table2[[#This Row],[Beginning On Hand Stock]]-Table2[[#This Row],[Delivered from stock]]+Table2[[#This Row],[Adding to stock]]),"")</f>
        <v/>
      </c>
    </row>
    <row r="805" spans="2:12" ht="30" customHeight="1" x14ac:dyDescent="0.25">
      <c r="B805" s="89"/>
      <c r="C805" s="89"/>
      <c r="D805" s="89"/>
      <c r="E805" s="90"/>
      <c r="F805" s="89"/>
      <c r="G805" s="89"/>
      <c r="H805" s="89"/>
      <c r="I805" s="89"/>
      <c r="J805" s="92" t="str">
        <f>IFERROR(IF(Table2[[#This Row],[Item Code]]="","",SUMIFS('PO Management'!G:G,'PO Management'!E:E,Table2[[#This Row],[Item Code]],'PO Management'!K:K,"receive from stock")),"")</f>
        <v/>
      </c>
      <c r="K805" s="92" t="str">
        <f>IFERROR(IF(Table2[[#This Row],[Item Code]]="","",SUMIFS('PO Management'!G:G,'PO Management'!E:E,Table2[[#This Row],[Item Code]],'PO Management'!O:O,"received")),"")</f>
        <v/>
      </c>
      <c r="L805" s="92" t="str">
        <f>IFERROR(IF(Table2[[#This Row],[Item Code]]="","",Table2[[#This Row],[Beginning On Hand Stock]]-Table2[[#This Row],[Delivered from stock]]+Table2[[#This Row],[Adding to stock]]),"")</f>
        <v/>
      </c>
    </row>
    <row r="806" spans="2:12" ht="30" customHeight="1" x14ac:dyDescent="0.25">
      <c r="B806" s="89"/>
      <c r="C806" s="89"/>
      <c r="D806" s="89"/>
      <c r="E806" s="90"/>
      <c r="F806" s="89"/>
      <c r="G806" s="89"/>
      <c r="H806" s="89"/>
      <c r="I806" s="89"/>
      <c r="J806" s="92" t="str">
        <f>IFERROR(IF(Table2[[#This Row],[Item Code]]="","",SUMIFS('PO Management'!G:G,'PO Management'!E:E,Table2[[#This Row],[Item Code]],'PO Management'!K:K,"receive from stock")),"")</f>
        <v/>
      </c>
      <c r="K806" s="92" t="str">
        <f>IFERROR(IF(Table2[[#This Row],[Item Code]]="","",SUMIFS('PO Management'!G:G,'PO Management'!E:E,Table2[[#This Row],[Item Code]],'PO Management'!O:O,"received")),"")</f>
        <v/>
      </c>
      <c r="L806" s="92" t="str">
        <f>IFERROR(IF(Table2[[#This Row],[Item Code]]="","",Table2[[#This Row],[Beginning On Hand Stock]]-Table2[[#This Row],[Delivered from stock]]+Table2[[#This Row],[Adding to stock]]),"")</f>
        <v/>
      </c>
    </row>
    <row r="807" spans="2:12" ht="30" customHeight="1" x14ac:dyDescent="0.25">
      <c r="B807" s="89"/>
      <c r="C807" s="89"/>
      <c r="D807" s="89"/>
      <c r="E807" s="90"/>
      <c r="F807" s="89"/>
      <c r="G807" s="89"/>
      <c r="H807" s="89"/>
      <c r="I807" s="89"/>
      <c r="J807" s="92" t="str">
        <f>IFERROR(IF(Table2[[#This Row],[Item Code]]="","",SUMIFS('PO Management'!G:G,'PO Management'!E:E,Table2[[#This Row],[Item Code]],'PO Management'!K:K,"receive from stock")),"")</f>
        <v/>
      </c>
      <c r="K807" s="92" t="str">
        <f>IFERROR(IF(Table2[[#This Row],[Item Code]]="","",SUMIFS('PO Management'!G:G,'PO Management'!E:E,Table2[[#This Row],[Item Code]],'PO Management'!O:O,"received")),"")</f>
        <v/>
      </c>
      <c r="L807" s="92" t="str">
        <f>IFERROR(IF(Table2[[#This Row],[Item Code]]="","",Table2[[#This Row],[Beginning On Hand Stock]]-Table2[[#This Row],[Delivered from stock]]+Table2[[#This Row],[Adding to stock]]),"")</f>
        <v/>
      </c>
    </row>
    <row r="808" spans="2:12" ht="30" customHeight="1" x14ac:dyDescent="0.25">
      <c r="B808" s="89"/>
      <c r="C808" s="89"/>
      <c r="D808" s="89"/>
      <c r="E808" s="90"/>
      <c r="F808" s="89"/>
      <c r="G808" s="89"/>
      <c r="H808" s="89"/>
      <c r="I808" s="89"/>
      <c r="J808" s="92" t="str">
        <f>IFERROR(IF(Table2[[#This Row],[Item Code]]="","",SUMIFS('PO Management'!G:G,'PO Management'!E:E,Table2[[#This Row],[Item Code]],'PO Management'!K:K,"receive from stock")),"")</f>
        <v/>
      </c>
      <c r="K808" s="92" t="str">
        <f>IFERROR(IF(Table2[[#This Row],[Item Code]]="","",SUMIFS('PO Management'!G:G,'PO Management'!E:E,Table2[[#This Row],[Item Code]],'PO Management'!O:O,"received")),"")</f>
        <v/>
      </c>
      <c r="L808" s="92" t="str">
        <f>IFERROR(IF(Table2[[#This Row],[Item Code]]="","",Table2[[#This Row],[Beginning On Hand Stock]]-Table2[[#This Row],[Delivered from stock]]+Table2[[#This Row],[Adding to stock]]),"")</f>
        <v/>
      </c>
    </row>
    <row r="809" spans="2:12" ht="30" customHeight="1" x14ac:dyDescent="0.25">
      <c r="B809" s="89"/>
      <c r="C809" s="89"/>
      <c r="D809" s="89"/>
      <c r="E809" s="90"/>
      <c r="F809" s="89"/>
      <c r="G809" s="89"/>
      <c r="H809" s="89"/>
      <c r="I809" s="89"/>
      <c r="J809" s="92" t="str">
        <f>IFERROR(IF(Table2[[#This Row],[Item Code]]="","",SUMIFS('PO Management'!G:G,'PO Management'!E:E,Table2[[#This Row],[Item Code]],'PO Management'!K:K,"receive from stock")),"")</f>
        <v/>
      </c>
      <c r="K809" s="92" t="str">
        <f>IFERROR(IF(Table2[[#This Row],[Item Code]]="","",SUMIFS('PO Management'!G:G,'PO Management'!E:E,Table2[[#This Row],[Item Code]],'PO Management'!O:O,"received")),"")</f>
        <v/>
      </c>
      <c r="L809" s="92" t="str">
        <f>IFERROR(IF(Table2[[#This Row],[Item Code]]="","",Table2[[#This Row],[Beginning On Hand Stock]]-Table2[[#This Row],[Delivered from stock]]+Table2[[#This Row],[Adding to stock]]),"")</f>
        <v/>
      </c>
    </row>
    <row r="810" spans="2:12" ht="30" customHeight="1" x14ac:dyDescent="0.25">
      <c r="B810" s="89"/>
      <c r="C810" s="89"/>
      <c r="D810" s="89"/>
      <c r="E810" s="90"/>
      <c r="F810" s="89"/>
      <c r="G810" s="89"/>
      <c r="H810" s="89"/>
      <c r="I810" s="89"/>
      <c r="J810" s="92" t="str">
        <f>IFERROR(IF(Table2[[#This Row],[Item Code]]="","",SUMIFS('PO Management'!G:G,'PO Management'!E:E,Table2[[#This Row],[Item Code]],'PO Management'!K:K,"receive from stock")),"")</f>
        <v/>
      </c>
      <c r="K810" s="92" t="str">
        <f>IFERROR(IF(Table2[[#This Row],[Item Code]]="","",SUMIFS('PO Management'!G:G,'PO Management'!E:E,Table2[[#This Row],[Item Code]],'PO Management'!O:O,"received")),"")</f>
        <v/>
      </c>
      <c r="L810" s="92" t="str">
        <f>IFERROR(IF(Table2[[#This Row],[Item Code]]="","",Table2[[#This Row],[Beginning On Hand Stock]]-Table2[[#This Row],[Delivered from stock]]+Table2[[#This Row],[Adding to stock]]),"")</f>
        <v/>
      </c>
    </row>
    <row r="811" spans="2:12" ht="30" customHeight="1" x14ac:dyDescent="0.25">
      <c r="B811" s="89"/>
      <c r="C811" s="89"/>
      <c r="D811" s="89"/>
      <c r="E811" s="90"/>
      <c r="F811" s="89"/>
      <c r="G811" s="89"/>
      <c r="H811" s="89"/>
      <c r="I811" s="89"/>
      <c r="J811" s="92" t="str">
        <f>IFERROR(IF(Table2[[#This Row],[Item Code]]="","",SUMIFS('PO Management'!G:G,'PO Management'!E:E,Table2[[#This Row],[Item Code]],'PO Management'!K:K,"receive from stock")),"")</f>
        <v/>
      </c>
      <c r="K811" s="92" t="str">
        <f>IFERROR(IF(Table2[[#This Row],[Item Code]]="","",SUMIFS('PO Management'!G:G,'PO Management'!E:E,Table2[[#This Row],[Item Code]],'PO Management'!O:O,"received")),"")</f>
        <v/>
      </c>
      <c r="L811" s="92" t="str">
        <f>IFERROR(IF(Table2[[#This Row],[Item Code]]="","",Table2[[#This Row],[Beginning On Hand Stock]]-Table2[[#This Row],[Delivered from stock]]+Table2[[#This Row],[Adding to stock]]),"")</f>
        <v/>
      </c>
    </row>
    <row r="812" spans="2:12" ht="30" customHeight="1" x14ac:dyDescent="0.25">
      <c r="B812" s="89"/>
      <c r="C812" s="89"/>
      <c r="D812" s="89"/>
      <c r="E812" s="90"/>
      <c r="F812" s="89"/>
      <c r="G812" s="89"/>
      <c r="H812" s="89"/>
      <c r="I812" s="89"/>
      <c r="J812" s="92" t="str">
        <f>IFERROR(IF(Table2[[#This Row],[Item Code]]="","",SUMIFS('PO Management'!G:G,'PO Management'!E:E,Table2[[#This Row],[Item Code]],'PO Management'!K:K,"receive from stock")),"")</f>
        <v/>
      </c>
      <c r="K812" s="92" t="str">
        <f>IFERROR(IF(Table2[[#This Row],[Item Code]]="","",SUMIFS('PO Management'!G:G,'PO Management'!E:E,Table2[[#This Row],[Item Code]],'PO Management'!O:O,"received")),"")</f>
        <v/>
      </c>
      <c r="L812" s="92" t="str">
        <f>IFERROR(IF(Table2[[#This Row],[Item Code]]="","",Table2[[#This Row],[Beginning On Hand Stock]]-Table2[[#This Row],[Delivered from stock]]+Table2[[#This Row],[Adding to stock]]),"")</f>
        <v/>
      </c>
    </row>
    <row r="813" spans="2:12" ht="30" customHeight="1" x14ac:dyDescent="0.25">
      <c r="B813" s="89"/>
      <c r="C813" s="89"/>
      <c r="D813" s="89"/>
      <c r="E813" s="90"/>
      <c r="F813" s="89"/>
      <c r="G813" s="89"/>
      <c r="H813" s="89"/>
      <c r="I813" s="89"/>
      <c r="J813" s="92" t="str">
        <f>IFERROR(IF(Table2[[#This Row],[Item Code]]="","",SUMIFS('PO Management'!G:G,'PO Management'!E:E,Table2[[#This Row],[Item Code]],'PO Management'!K:K,"receive from stock")),"")</f>
        <v/>
      </c>
      <c r="K813" s="92" t="str">
        <f>IFERROR(IF(Table2[[#This Row],[Item Code]]="","",SUMIFS('PO Management'!G:G,'PO Management'!E:E,Table2[[#This Row],[Item Code]],'PO Management'!O:O,"received")),"")</f>
        <v/>
      </c>
      <c r="L813" s="92" t="str">
        <f>IFERROR(IF(Table2[[#This Row],[Item Code]]="","",Table2[[#This Row],[Beginning On Hand Stock]]-Table2[[#This Row],[Delivered from stock]]+Table2[[#This Row],[Adding to stock]]),"")</f>
        <v/>
      </c>
    </row>
    <row r="814" spans="2:12" ht="30" customHeight="1" x14ac:dyDescent="0.25">
      <c r="B814" s="89"/>
      <c r="C814" s="89"/>
      <c r="D814" s="89"/>
      <c r="E814" s="90"/>
      <c r="F814" s="89"/>
      <c r="G814" s="89"/>
      <c r="H814" s="89"/>
      <c r="I814" s="89"/>
      <c r="J814" s="92" t="str">
        <f>IFERROR(IF(Table2[[#This Row],[Item Code]]="","",SUMIFS('PO Management'!G:G,'PO Management'!E:E,Table2[[#This Row],[Item Code]],'PO Management'!K:K,"receive from stock")),"")</f>
        <v/>
      </c>
      <c r="K814" s="92" t="str">
        <f>IFERROR(IF(Table2[[#This Row],[Item Code]]="","",SUMIFS('PO Management'!G:G,'PO Management'!E:E,Table2[[#This Row],[Item Code]],'PO Management'!O:O,"received")),"")</f>
        <v/>
      </c>
      <c r="L814" s="92" t="str">
        <f>IFERROR(IF(Table2[[#This Row],[Item Code]]="","",Table2[[#This Row],[Beginning On Hand Stock]]-Table2[[#This Row],[Delivered from stock]]+Table2[[#This Row],[Adding to stock]]),"")</f>
        <v/>
      </c>
    </row>
    <row r="815" spans="2:12" ht="30" customHeight="1" x14ac:dyDescent="0.25">
      <c r="B815" s="89"/>
      <c r="C815" s="89"/>
      <c r="D815" s="89"/>
      <c r="E815" s="90"/>
      <c r="F815" s="89"/>
      <c r="G815" s="89"/>
      <c r="H815" s="89"/>
      <c r="I815" s="89"/>
      <c r="J815" s="92" t="str">
        <f>IFERROR(IF(Table2[[#This Row],[Item Code]]="","",SUMIFS('PO Management'!G:G,'PO Management'!E:E,Table2[[#This Row],[Item Code]],'PO Management'!K:K,"receive from stock")),"")</f>
        <v/>
      </c>
      <c r="K815" s="92" t="str">
        <f>IFERROR(IF(Table2[[#This Row],[Item Code]]="","",SUMIFS('PO Management'!G:G,'PO Management'!E:E,Table2[[#This Row],[Item Code]],'PO Management'!O:O,"received")),"")</f>
        <v/>
      </c>
      <c r="L815" s="92" t="str">
        <f>IFERROR(IF(Table2[[#This Row],[Item Code]]="","",Table2[[#This Row],[Beginning On Hand Stock]]-Table2[[#This Row],[Delivered from stock]]+Table2[[#This Row],[Adding to stock]]),"")</f>
        <v/>
      </c>
    </row>
    <row r="816" spans="2:12" ht="30" customHeight="1" x14ac:dyDescent="0.25">
      <c r="B816" s="89"/>
      <c r="C816" s="89"/>
      <c r="D816" s="89"/>
      <c r="E816" s="90"/>
      <c r="F816" s="89"/>
      <c r="G816" s="89"/>
      <c r="H816" s="89"/>
      <c r="I816" s="89"/>
      <c r="J816" s="92" t="str">
        <f>IFERROR(IF(Table2[[#This Row],[Item Code]]="","",SUMIFS('PO Management'!G:G,'PO Management'!E:E,Table2[[#This Row],[Item Code]],'PO Management'!K:K,"receive from stock")),"")</f>
        <v/>
      </c>
      <c r="K816" s="92" t="str">
        <f>IFERROR(IF(Table2[[#This Row],[Item Code]]="","",SUMIFS('PO Management'!G:G,'PO Management'!E:E,Table2[[#This Row],[Item Code]],'PO Management'!O:O,"received")),"")</f>
        <v/>
      </c>
      <c r="L816" s="92" t="str">
        <f>IFERROR(IF(Table2[[#This Row],[Item Code]]="","",Table2[[#This Row],[Beginning On Hand Stock]]-Table2[[#This Row],[Delivered from stock]]+Table2[[#This Row],[Adding to stock]]),"")</f>
        <v/>
      </c>
    </row>
    <row r="817" spans="2:12" ht="30" customHeight="1" x14ac:dyDescent="0.25">
      <c r="B817" s="89"/>
      <c r="C817" s="89"/>
      <c r="D817" s="89"/>
      <c r="E817" s="90"/>
      <c r="F817" s="89"/>
      <c r="G817" s="89"/>
      <c r="H817" s="89"/>
      <c r="I817" s="89"/>
      <c r="J817" s="92" t="str">
        <f>IFERROR(IF(Table2[[#This Row],[Item Code]]="","",SUMIFS('PO Management'!G:G,'PO Management'!E:E,Table2[[#This Row],[Item Code]],'PO Management'!K:K,"receive from stock")),"")</f>
        <v/>
      </c>
      <c r="K817" s="92" t="str">
        <f>IFERROR(IF(Table2[[#This Row],[Item Code]]="","",SUMIFS('PO Management'!G:G,'PO Management'!E:E,Table2[[#This Row],[Item Code]],'PO Management'!O:O,"received")),"")</f>
        <v/>
      </c>
      <c r="L817" s="92" t="str">
        <f>IFERROR(IF(Table2[[#This Row],[Item Code]]="","",Table2[[#This Row],[Beginning On Hand Stock]]-Table2[[#This Row],[Delivered from stock]]+Table2[[#This Row],[Adding to stock]]),"")</f>
        <v/>
      </c>
    </row>
    <row r="818" spans="2:12" ht="30" customHeight="1" x14ac:dyDescent="0.25">
      <c r="B818" s="89"/>
      <c r="C818" s="89"/>
      <c r="D818" s="89"/>
      <c r="E818" s="90"/>
      <c r="F818" s="89"/>
      <c r="G818" s="89"/>
      <c r="H818" s="89"/>
      <c r="I818" s="89"/>
      <c r="J818" s="92" t="str">
        <f>IFERROR(IF(Table2[[#This Row],[Item Code]]="","",SUMIFS('PO Management'!G:G,'PO Management'!E:E,Table2[[#This Row],[Item Code]],'PO Management'!K:K,"receive from stock")),"")</f>
        <v/>
      </c>
      <c r="K818" s="92" t="str">
        <f>IFERROR(IF(Table2[[#This Row],[Item Code]]="","",SUMIFS('PO Management'!G:G,'PO Management'!E:E,Table2[[#This Row],[Item Code]],'PO Management'!O:O,"received")),"")</f>
        <v/>
      </c>
      <c r="L818" s="92" t="str">
        <f>IFERROR(IF(Table2[[#This Row],[Item Code]]="","",Table2[[#This Row],[Beginning On Hand Stock]]-Table2[[#This Row],[Delivered from stock]]+Table2[[#This Row],[Adding to stock]]),"")</f>
        <v/>
      </c>
    </row>
    <row r="819" spans="2:12" ht="30" customHeight="1" x14ac:dyDescent="0.25">
      <c r="B819" s="89"/>
      <c r="C819" s="89"/>
      <c r="D819" s="89"/>
      <c r="E819" s="90"/>
      <c r="F819" s="89"/>
      <c r="G819" s="89"/>
      <c r="H819" s="89"/>
      <c r="I819" s="89"/>
      <c r="J819" s="92" t="str">
        <f>IFERROR(IF(Table2[[#This Row],[Item Code]]="","",SUMIFS('PO Management'!G:G,'PO Management'!E:E,Table2[[#This Row],[Item Code]],'PO Management'!K:K,"receive from stock")),"")</f>
        <v/>
      </c>
      <c r="K819" s="92" t="str">
        <f>IFERROR(IF(Table2[[#This Row],[Item Code]]="","",SUMIFS('PO Management'!G:G,'PO Management'!E:E,Table2[[#This Row],[Item Code]],'PO Management'!O:O,"received")),"")</f>
        <v/>
      </c>
      <c r="L819" s="92" t="str">
        <f>IFERROR(IF(Table2[[#This Row],[Item Code]]="","",Table2[[#This Row],[Beginning On Hand Stock]]-Table2[[#This Row],[Delivered from stock]]+Table2[[#This Row],[Adding to stock]]),"")</f>
        <v/>
      </c>
    </row>
    <row r="820" spans="2:12" ht="30" customHeight="1" x14ac:dyDescent="0.25">
      <c r="B820" s="89"/>
      <c r="C820" s="89"/>
      <c r="D820" s="89"/>
      <c r="E820" s="90"/>
      <c r="F820" s="89"/>
      <c r="G820" s="89"/>
      <c r="H820" s="89"/>
      <c r="I820" s="89"/>
      <c r="J820" s="92" t="str">
        <f>IFERROR(IF(Table2[[#This Row],[Item Code]]="","",SUMIFS('PO Management'!G:G,'PO Management'!E:E,Table2[[#This Row],[Item Code]],'PO Management'!K:K,"receive from stock")),"")</f>
        <v/>
      </c>
      <c r="K820" s="92" t="str">
        <f>IFERROR(IF(Table2[[#This Row],[Item Code]]="","",SUMIFS('PO Management'!G:G,'PO Management'!E:E,Table2[[#This Row],[Item Code]],'PO Management'!O:O,"received")),"")</f>
        <v/>
      </c>
      <c r="L820" s="92" t="str">
        <f>IFERROR(IF(Table2[[#This Row],[Item Code]]="","",Table2[[#This Row],[Beginning On Hand Stock]]-Table2[[#This Row],[Delivered from stock]]+Table2[[#This Row],[Adding to stock]]),"")</f>
        <v/>
      </c>
    </row>
    <row r="821" spans="2:12" ht="30" customHeight="1" x14ac:dyDescent="0.25">
      <c r="B821" s="89"/>
      <c r="C821" s="89"/>
      <c r="D821" s="89"/>
      <c r="E821" s="90"/>
      <c r="F821" s="89"/>
      <c r="G821" s="89"/>
      <c r="H821" s="89"/>
      <c r="I821" s="89"/>
      <c r="J821" s="92" t="str">
        <f>IFERROR(IF(Table2[[#This Row],[Item Code]]="","",SUMIFS('PO Management'!G:G,'PO Management'!E:E,Table2[[#This Row],[Item Code]],'PO Management'!K:K,"receive from stock")),"")</f>
        <v/>
      </c>
      <c r="K821" s="92" t="str">
        <f>IFERROR(IF(Table2[[#This Row],[Item Code]]="","",SUMIFS('PO Management'!G:G,'PO Management'!E:E,Table2[[#This Row],[Item Code]],'PO Management'!O:O,"received")),"")</f>
        <v/>
      </c>
      <c r="L821" s="92" t="str">
        <f>IFERROR(IF(Table2[[#This Row],[Item Code]]="","",Table2[[#This Row],[Beginning On Hand Stock]]-Table2[[#This Row],[Delivered from stock]]+Table2[[#This Row],[Adding to stock]]),"")</f>
        <v/>
      </c>
    </row>
    <row r="822" spans="2:12" ht="30" customHeight="1" x14ac:dyDescent="0.25">
      <c r="B822" s="89"/>
      <c r="C822" s="89"/>
      <c r="D822" s="89"/>
      <c r="E822" s="90"/>
      <c r="F822" s="89"/>
      <c r="G822" s="89"/>
      <c r="H822" s="89"/>
      <c r="I822" s="89"/>
      <c r="J822" s="92" t="str">
        <f>IFERROR(IF(Table2[[#This Row],[Item Code]]="","",SUMIFS('PO Management'!G:G,'PO Management'!E:E,Table2[[#This Row],[Item Code]],'PO Management'!K:K,"receive from stock")),"")</f>
        <v/>
      </c>
      <c r="K822" s="92" t="str">
        <f>IFERROR(IF(Table2[[#This Row],[Item Code]]="","",SUMIFS('PO Management'!G:G,'PO Management'!E:E,Table2[[#This Row],[Item Code]],'PO Management'!O:O,"received")),"")</f>
        <v/>
      </c>
      <c r="L822" s="92" t="str">
        <f>IFERROR(IF(Table2[[#This Row],[Item Code]]="","",Table2[[#This Row],[Beginning On Hand Stock]]-Table2[[#This Row],[Delivered from stock]]+Table2[[#This Row],[Adding to stock]]),"")</f>
        <v/>
      </c>
    </row>
    <row r="823" spans="2:12" ht="30" customHeight="1" x14ac:dyDescent="0.25">
      <c r="B823" s="89"/>
      <c r="C823" s="89"/>
      <c r="D823" s="89"/>
      <c r="E823" s="90"/>
      <c r="F823" s="89"/>
      <c r="G823" s="89"/>
      <c r="H823" s="89"/>
      <c r="I823" s="89"/>
      <c r="J823" s="92" t="str">
        <f>IFERROR(IF(Table2[[#This Row],[Item Code]]="","",SUMIFS('PO Management'!G:G,'PO Management'!E:E,Table2[[#This Row],[Item Code]],'PO Management'!K:K,"receive from stock")),"")</f>
        <v/>
      </c>
      <c r="K823" s="92" t="str">
        <f>IFERROR(IF(Table2[[#This Row],[Item Code]]="","",SUMIFS('PO Management'!G:G,'PO Management'!E:E,Table2[[#This Row],[Item Code]],'PO Management'!O:O,"received")),"")</f>
        <v/>
      </c>
      <c r="L823" s="92" t="str">
        <f>IFERROR(IF(Table2[[#This Row],[Item Code]]="","",Table2[[#This Row],[Beginning On Hand Stock]]-Table2[[#This Row],[Delivered from stock]]+Table2[[#This Row],[Adding to stock]]),"")</f>
        <v/>
      </c>
    </row>
    <row r="824" spans="2:12" ht="30" customHeight="1" x14ac:dyDescent="0.25">
      <c r="B824" s="89"/>
      <c r="C824" s="89"/>
      <c r="D824" s="89"/>
      <c r="E824" s="90"/>
      <c r="F824" s="89"/>
      <c r="G824" s="89"/>
      <c r="H824" s="89"/>
      <c r="I824" s="89"/>
      <c r="J824" s="92" t="str">
        <f>IFERROR(IF(Table2[[#This Row],[Item Code]]="","",SUMIFS('PO Management'!G:G,'PO Management'!E:E,Table2[[#This Row],[Item Code]],'PO Management'!K:K,"receive from stock")),"")</f>
        <v/>
      </c>
      <c r="K824" s="92" t="str">
        <f>IFERROR(IF(Table2[[#This Row],[Item Code]]="","",SUMIFS('PO Management'!G:G,'PO Management'!E:E,Table2[[#This Row],[Item Code]],'PO Management'!O:O,"received")),"")</f>
        <v/>
      </c>
      <c r="L824" s="92" t="str">
        <f>IFERROR(IF(Table2[[#This Row],[Item Code]]="","",Table2[[#This Row],[Beginning On Hand Stock]]-Table2[[#This Row],[Delivered from stock]]+Table2[[#This Row],[Adding to stock]]),"")</f>
        <v/>
      </c>
    </row>
    <row r="825" spans="2:12" ht="30" customHeight="1" x14ac:dyDescent="0.25">
      <c r="B825" s="89"/>
      <c r="C825" s="89"/>
      <c r="D825" s="89"/>
      <c r="E825" s="90"/>
      <c r="F825" s="89"/>
      <c r="G825" s="89"/>
      <c r="H825" s="89"/>
      <c r="I825" s="89"/>
      <c r="J825" s="92" t="str">
        <f>IFERROR(IF(Table2[[#This Row],[Item Code]]="","",SUMIFS('PO Management'!G:G,'PO Management'!E:E,Table2[[#This Row],[Item Code]],'PO Management'!K:K,"receive from stock")),"")</f>
        <v/>
      </c>
      <c r="K825" s="92" t="str">
        <f>IFERROR(IF(Table2[[#This Row],[Item Code]]="","",SUMIFS('PO Management'!G:G,'PO Management'!E:E,Table2[[#This Row],[Item Code]],'PO Management'!O:O,"received")),"")</f>
        <v/>
      </c>
      <c r="L825" s="92" t="str">
        <f>IFERROR(IF(Table2[[#This Row],[Item Code]]="","",Table2[[#This Row],[Beginning On Hand Stock]]-Table2[[#This Row],[Delivered from stock]]+Table2[[#This Row],[Adding to stock]]),"")</f>
        <v/>
      </c>
    </row>
    <row r="826" spans="2:12" ht="30" customHeight="1" x14ac:dyDescent="0.25">
      <c r="B826" s="89"/>
      <c r="C826" s="89"/>
      <c r="D826" s="89"/>
      <c r="E826" s="90"/>
      <c r="F826" s="89"/>
      <c r="G826" s="89"/>
      <c r="H826" s="89"/>
      <c r="I826" s="89"/>
      <c r="J826" s="92" t="str">
        <f>IFERROR(IF(Table2[[#This Row],[Item Code]]="","",SUMIFS('PO Management'!G:G,'PO Management'!E:E,Table2[[#This Row],[Item Code]],'PO Management'!K:K,"receive from stock")),"")</f>
        <v/>
      </c>
      <c r="K826" s="92" t="str">
        <f>IFERROR(IF(Table2[[#This Row],[Item Code]]="","",SUMIFS('PO Management'!G:G,'PO Management'!E:E,Table2[[#This Row],[Item Code]],'PO Management'!O:O,"received")),"")</f>
        <v/>
      </c>
      <c r="L826" s="92" t="str">
        <f>IFERROR(IF(Table2[[#This Row],[Item Code]]="","",Table2[[#This Row],[Beginning On Hand Stock]]-Table2[[#This Row],[Delivered from stock]]+Table2[[#This Row],[Adding to stock]]),"")</f>
        <v/>
      </c>
    </row>
    <row r="827" spans="2:12" ht="30" customHeight="1" x14ac:dyDescent="0.25">
      <c r="B827" s="89"/>
      <c r="C827" s="89"/>
      <c r="D827" s="89"/>
      <c r="E827" s="90"/>
      <c r="F827" s="89"/>
      <c r="G827" s="89"/>
      <c r="H827" s="89"/>
      <c r="I827" s="89"/>
      <c r="J827" s="92" t="str">
        <f>IFERROR(IF(Table2[[#This Row],[Item Code]]="","",SUMIFS('PO Management'!G:G,'PO Management'!E:E,Table2[[#This Row],[Item Code]],'PO Management'!K:K,"receive from stock")),"")</f>
        <v/>
      </c>
      <c r="K827" s="92" t="str">
        <f>IFERROR(IF(Table2[[#This Row],[Item Code]]="","",SUMIFS('PO Management'!G:G,'PO Management'!E:E,Table2[[#This Row],[Item Code]],'PO Management'!O:O,"received")),"")</f>
        <v/>
      </c>
      <c r="L827" s="92" t="str">
        <f>IFERROR(IF(Table2[[#This Row],[Item Code]]="","",Table2[[#This Row],[Beginning On Hand Stock]]-Table2[[#This Row],[Delivered from stock]]+Table2[[#This Row],[Adding to stock]]),"")</f>
        <v/>
      </c>
    </row>
    <row r="828" spans="2:12" ht="30" customHeight="1" x14ac:dyDescent="0.25">
      <c r="B828" s="89"/>
      <c r="C828" s="89"/>
      <c r="D828" s="89"/>
      <c r="E828" s="90"/>
      <c r="F828" s="89"/>
      <c r="G828" s="89"/>
      <c r="H828" s="89"/>
      <c r="I828" s="89"/>
      <c r="J828" s="92" t="str">
        <f>IFERROR(IF(Table2[[#This Row],[Item Code]]="","",SUMIFS('PO Management'!G:G,'PO Management'!E:E,Table2[[#This Row],[Item Code]],'PO Management'!K:K,"receive from stock")),"")</f>
        <v/>
      </c>
      <c r="K828" s="92" t="str">
        <f>IFERROR(IF(Table2[[#This Row],[Item Code]]="","",SUMIFS('PO Management'!G:G,'PO Management'!E:E,Table2[[#This Row],[Item Code]],'PO Management'!O:O,"received")),"")</f>
        <v/>
      </c>
      <c r="L828" s="92" t="str">
        <f>IFERROR(IF(Table2[[#This Row],[Item Code]]="","",Table2[[#This Row],[Beginning On Hand Stock]]-Table2[[#This Row],[Delivered from stock]]+Table2[[#This Row],[Adding to stock]]),"")</f>
        <v/>
      </c>
    </row>
    <row r="829" spans="2:12" ht="30" customHeight="1" x14ac:dyDescent="0.25">
      <c r="B829" s="89"/>
      <c r="C829" s="89"/>
      <c r="D829" s="89"/>
      <c r="E829" s="90"/>
      <c r="F829" s="89"/>
      <c r="G829" s="89"/>
      <c r="H829" s="89"/>
      <c r="I829" s="89"/>
      <c r="J829" s="92" t="str">
        <f>IFERROR(IF(Table2[[#This Row],[Item Code]]="","",SUMIFS('PO Management'!G:G,'PO Management'!E:E,Table2[[#This Row],[Item Code]],'PO Management'!K:K,"receive from stock")),"")</f>
        <v/>
      </c>
      <c r="K829" s="92" t="str">
        <f>IFERROR(IF(Table2[[#This Row],[Item Code]]="","",SUMIFS('PO Management'!G:G,'PO Management'!E:E,Table2[[#This Row],[Item Code]],'PO Management'!O:O,"received")),"")</f>
        <v/>
      </c>
      <c r="L829" s="92" t="str">
        <f>IFERROR(IF(Table2[[#This Row],[Item Code]]="","",Table2[[#This Row],[Beginning On Hand Stock]]-Table2[[#This Row],[Delivered from stock]]+Table2[[#This Row],[Adding to stock]]),"")</f>
        <v/>
      </c>
    </row>
    <row r="830" spans="2:12" ht="30" customHeight="1" x14ac:dyDescent="0.25">
      <c r="B830" s="89"/>
      <c r="C830" s="89"/>
      <c r="D830" s="89"/>
      <c r="E830" s="90"/>
      <c r="F830" s="89"/>
      <c r="G830" s="89"/>
      <c r="H830" s="89"/>
      <c r="I830" s="89"/>
      <c r="J830" s="92" t="str">
        <f>IFERROR(IF(Table2[[#This Row],[Item Code]]="","",SUMIFS('PO Management'!G:G,'PO Management'!E:E,Table2[[#This Row],[Item Code]],'PO Management'!K:K,"receive from stock")),"")</f>
        <v/>
      </c>
      <c r="K830" s="92" t="str">
        <f>IFERROR(IF(Table2[[#This Row],[Item Code]]="","",SUMIFS('PO Management'!G:G,'PO Management'!E:E,Table2[[#This Row],[Item Code]],'PO Management'!O:O,"received")),"")</f>
        <v/>
      </c>
      <c r="L830" s="92" t="str">
        <f>IFERROR(IF(Table2[[#This Row],[Item Code]]="","",Table2[[#This Row],[Beginning On Hand Stock]]-Table2[[#This Row],[Delivered from stock]]+Table2[[#This Row],[Adding to stock]]),"")</f>
        <v/>
      </c>
    </row>
    <row r="831" spans="2:12" ht="30" customHeight="1" x14ac:dyDescent="0.25">
      <c r="B831" s="89"/>
      <c r="C831" s="89"/>
      <c r="D831" s="89"/>
      <c r="E831" s="90"/>
      <c r="F831" s="89"/>
      <c r="G831" s="89"/>
      <c r="H831" s="89"/>
      <c r="I831" s="89"/>
      <c r="J831" s="92" t="str">
        <f>IFERROR(IF(Table2[[#This Row],[Item Code]]="","",SUMIFS('PO Management'!G:G,'PO Management'!E:E,Table2[[#This Row],[Item Code]],'PO Management'!K:K,"receive from stock")),"")</f>
        <v/>
      </c>
      <c r="K831" s="92" t="str">
        <f>IFERROR(IF(Table2[[#This Row],[Item Code]]="","",SUMIFS('PO Management'!G:G,'PO Management'!E:E,Table2[[#This Row],[Item Code]],'PO Management'!O:O,"received")),"")</f>
        <v/>
      </c>
      <c r="L831" s="92" t="str">
        <f>IFERROR(IF(Table2[[#This Row],[Item Code]]="","",Table2[[#This Row],[Beginning On Hand Stock]]-Table2[[#This Row],[Delivered from stock]]+Table2[[#This Row],[Adding to stock]]),"")</f>
        <v/>
      </c>
    </row>
    <row r="832" spans="2:12" ht="30" customHeight="1" x14ac:dyDescent="0.25">
      <c r="B832" s="89"/>
      <c r="C832" s="89"/>
      <c r="D832" s="89"/>
      <c r="E832" s="90"/>
      <c r="F832" s="89"/>
      <c r="G832" s="89"/>
      <c r="H832" s="89"/>
      <c r="I832" s="89"/>
      <c r="J832" s="92" t="str">
        <f>IFERROR(IF(Table2[[#This Row],[Item Code]]="","",SUMIFS('PO Management'!G:G,'PO Management'!E:E,Table2[[#This Row],[Item Code]],'PO Management'!K:K,"receive from stock")),"")</f>
        <v/>
      </c>
      <c r="K832" s="92" t="str">
        <f>IFERROR(IF(Table2[[#This Row],[Item Code]]="","",SUMIFS('PO Management'!G:G,'PO Management'!E:E,Table2[[#This Row],[Item Code]],'PO Management'!O:O,"received")),"")</f>
        <v/>
      </c>
      <c r="L832" s="92" t="str">
        <f>IFERROR(IF(Table2[[#This Row],[Item Code]]="","",Table2[[#This Row],[Beginning On Hand Stock]]-Table2[[#This Row],[Delivered from stock]]+Table2[[#This Row],[Adding to stock]]),"")</f>
        <v/>
      </c>
    </row>
    <row r="833" spans="2:12" ht="30" customHeight="1" x14ac:dyDescent="0.25">
      <c r="B833" s="89"/>
      <c r="C833" s="89"/>
      <c r="D833" s="89"/>
      <c r="E833" s="90"/>
      <c r="F833" s="89"/>
      <c r="G833" s="89"/>
      <c r="H833" s="89"/>
      <c r="I833" s="89"/>
      <c r="J833" s="92" t="str">
        <f>IFERROR(IF(Table2[[#This Row],[Item Code]]="","",SUMIFS('PO Management'!G:G,'PO Management'!E:E,Table2[[#This Row],[Item Code]],'PO Management'!K:K,"receive from stock")),"")</f>
        <v/>
      </c>
      <c r="K833" s="92" t="str">
        <f>IFERROR(IF(Table2[[#This Row],[Item Code]]="","",SUMIFS('PO Management'!G:G,'PO Management'!E:E,Table2[[#This Row],[Item Code]],'PO Management'!O:O,"received")),"")</f>
        <v/>
      </c>
      <c r="L833" s="92" t="str">
        <f>IFERROR(IF(Table2[[#This Row],[Item Code]]="","",Table2[[#This Row],[Beginning On Hand Stock]]-Table2[[#This Row],[Delivered from stock]]+Table2[[#This Row],[Adding to stock]]),"")</f>
        <v/>
      </c>
    </row>
    <row r="834" spans="2:12" ht="30" customHeight="1" x14ac:dyDescent="0.25">
      <c r="B834" s="89"/>
      <c r="C834" s="89"/>
      <c r="D834" s="89"/>
      <c r="E834" s="90"/>
      <c r="F834" s="89"/>
      <c r="G834" s="89"/>
      <c r="H834" s="89"/>
      <c r="I834" s="89"/>
      <c r="J834" s="92" t="str">
        <f>IFERROR(IF(Table2[[#This Row],[Item Code]]="","",SUMIFS('PO Management'!G:G,'PO Management'!E:E,Table2[[#This Row],[Item Code]],'PO Management'!K:K,"receive from stock")),"")</f>
        <v/>
      </c>
      <c r="K834" s="92" t="str">
        <f>IFERROR(IF(Table2[[#This Row],[Item Code]]="","",SUMIFS('PO Management'!G:G,'PO Management'!E:E,Table2[[#This Row],[Item Code]],'PO Management'!O:O,"received")),"")</f>
        <v/>
      </c>
      <c r="L834" s="92" t="str">
        <f>IFERROR(IF(Table2[[#This Row],[Item Code]]="","",Table2[[#This Row],[Beginning On Hand Stock]]-Table2[[#This Row],[Delivered from stock]]+Table2[[#This Row],[Adding to stock]]),"")</f>
        <v/>
      </c>
    </row>
    <row r="835" spans="2:12" ht="30" customHeight="1" x14ac:dyDescent="0.25">
      <c r="B835" s="89"/>
      <c r="C835" s="89"/>
      <c r="D835" s="89"/>
      <c r="E835" s="90"/>
      <c r="F835" s="89"/>
      <c r="G835" s="89"/>
      <c r="H835" s="89"/>
      <c r="I835" s="89"/>
      <c r="J835" s="92" t="str">
        <f>IFERROR(IF(Table2[[#This Row],[Item Code]]="","",SUMIFS('PO Management'!G:G,'PO Management'!E:E,Table2[[#This Row],[Item Code]],'PO Management'!K:K,"receive from stock")),"")</f>
        <v/>
      </c>
      <c r="K835" s="92" t="str">
        <f>IFERROR(IF(Table2[[#This Row],[Item Code]]="","",SUMIFS('PO Management'!G:G,'PO Management'!E:E,Table2[[#This Row],[Item Code]],'PO Management'!O:O,"received")),"")</f>
        <v/>
      </c>
      <c r="L835" s="92" t="str">
        <f>IFERROR(IF(Table2[[#This Row],[Item Code]]="","",Table2[[#This Row],[Beginning On Hand Stock]]-Table2[[#This Row],[Delivered from stock]]+Table2[[#This Row],[Adding to stock]]),"")</f>
        <v/>
      </c>
    </row>
    <row r="836" spans="2:12" ht="30" customHeight="1" x14ac:dyDescent="0.25">
      <c r="B836" s="89"/>
      <c r="C836" s="89"/>
      <c r="D836" s="89"/>
      <c r="E836" s="90"/>
      <c r="F836" s="89"/>
      <c r="G836" s="89"/>
      <c r="H836" s="89"/>
      <c r="I836" s="89"/>
      <c r="J836" s="92" t="str">
        <f>IFERROR(IF(Table2[[#This Row],[Item Code]]="","",SUMIFS('PO Management'!G:G,'PO Management'!E:E,Table2[[#This Row],[Item Code]],'PO Management'!K:K,"receive from stock")),"")</f>
        <v/>
      </c>
      <c r="K836" s="92" t="str">
        <f>IFERROR(IF(Table2[[#This Row],[Item Code]]="","",SUMIFS('PO Management'!G:G,'PO Management'!E:E,Table2[[#This Row],[Item Code]],'PO Management'!O:O,"received")),"")</f>
        <v/>
      </c>
      <c r="L836" s="92" t="str">
        <f>IFERROR(IF(Table2[[#This Row],[Item Code]]="","",Table2[[#This Row],[Beginning On Hand Stock]]-Table2[[#This Row],[Delivered from stock]]+Table2[[#This Row],[Adding to stock]]),"")</f>
        <v/>
      </c>
    </row>
    <row r="837" spans="2:12" ht="30" customHeight="1" x14ac:dyDescent="0.25">
      <c r="B837" s="89"/>
      <c r="C837" s="89"/>
      <c r="D837" s="89"/>
      <c r="E837" s="90"/>
      <c r="F837" s="89"/>
      <c r="G837" s="89"/>
      <c r="H837" s="89"/>
      <c r="I837" s="89"/>
      <c r="J837" s="92" t="str">
        <f>IFERROR(IF(Table2[[#This Row],[Item Code]]="","",SUMIFS('PO Management'!G:G,'PO Management'!E:E,Table2[[#This Row],[Item Code]],'PO Management'!K:K,"receive from stock")),"")</f>
        <v/>
      </c>
      <c r="K837" s="92" t="str">
        <f>IFERROR(IF(Table2[[#This Row],[Item Code]]="","",SUMIFS('PO Management'!G:G,'PO Management'!E:E,Table2[[#This Row],[Item Code]],'PO Management'!O:O,"received")),"")</f>
        <v/>
      </c>
      <c r="L837" s="92" t="str">
        <f>IFERROR(IF(Table2[[#This Row],[Item Code]]="","",Table2[[#This Row],[Beginning On Hand Stock]]-Table2[[#This Row],[Delivered from stock]]+Table2[[#This Row],[Adding to stock]]),"")</f>
        <v/>
      </c>
    </row>
    <row r="838" spans="2:12" ht="30" customHeight="1" x14ac:dyDescent="0.25">
      <c r="B838" s="89"/>
      <c r="C838" s="89"/>
      <c r="D838" s="89"/>
      <c r="E838" s="90"/>
      <c r="F838" s="89"/>
      <c r="G838" s="89"/>
      <c r="H838" s="89"/>
      <c r="I838" s="89"/>
      <c r="J838" s="92" t="str">
        <f>IFERROR(IF(Table2[[#This Row],[Item Code]]="","",SUMIFS('PO Management'!G:G,'PO Management'!E:E,Table2[[#This Row],[Item Code]],'PO Management'!K:K,"receive from stock")),"")</f>
        <v/>
      </c>
      <c r="K838" s="92" t="str">
        <f>IFERROR(IF(Table2[[#This Row],[Item Code]]="","",SUMIFS('PO Management'!G:G,'PO Management'!E:E,Table2[[#This Row],[Item Code]],'PO Management'!O:O,"received")),"")</f>
        <v/>
      </c>
      <c r="L838" s="92" t="str">
        <f>IFERROR(IF(Table2[[#This Row],[Item Code]]="","",Table2[[#This Row],[Beginning On Hand Stock]]-Table2[[#This Row],[Delivered from stock]]+Table2[[#This Row],[Adding to stock]]),"")</f>
        <v/>
      </c>
    </row>
    <row r="839" spans="2:12" ht="30" customHeight="1" x14ac:dyDescent="0.25">
      <c r="B839" s="89"/>
      <c r="C839" s="89"/>
      <c r="D839" s="89"/>
      <c r="E839" s="90"/>
      <c r="F839" s="89"/>
      <c r="G839" s="89"/>
      <c r="H839" s="89"/>
      <c r="I839" s="89"/>
      <c r="J839" s="92" t="str">
        <f>IFERROR(IF(Table2[[#This Row],[Item Code]]="","",SUMIFS('PO Management'!G:G,'PO Management'!E:E,Table2[[#This Row],[Item Code]],'PO Management'!K:K,"receive from stock")),"")</f>
        <v/>
      </c>
      <c r="K839" s="92" t="str">
        <f>IFERROR(IF(Table2[[#This Row],[Item Code]]="","",SUMIFS('PO Management'!G:G,'PO Management'!E:E,Table2[[#This Row],[Item Code]],'PO Management'!O:O,"received")),"")</f>
        <v/>
      </c>
      <c r="L839" s="92" t="str">
        <f>IFERROR(IF(Table2[[#This Row],[Item Code]]="","",Table2[[#This Row],[Beginning On Hand Stock]]-Table2[[#This Row],[Delivered from stock]]+Table2[[#This Row],[Adding to stock]]),"")</f>
        <v/>
      </c>
    </row>
    <row r="840" spans="2:12" ht="30" customHeight="1" x14ac:dyDescent="0.25">
      <c r="B840" s="89"/>
      <c r="C840" s="89"/>
      <c r="D840" s="89"/>
      <c r="E840" s="90"/>
      <c r="F840" s="89"/>
      <c r="G840" s="89"/>
      <c r="H840" s="89"/>
      <c r="I840" s="89"/>
      <c r="J840" s="92" t="str">
        <f>IFERROR(IF(Table2[[#This Row],[Item Code]]="","",SUMIFS('PO Management'!G:G,'PO Management'!E:E,Table2[[#This Row],[Item Code]],'PO Management'!K:K,"receive from stock")),"")</f>
        <v/>
      </c>
      <c r="K840" s="92" t="str">
        <f>IFERROR(IF(Table2[[#This Row],[Item Code]]="","",SUMIFS('PO Management'!G:G,'PO Management'!E:E,Table2[[#This Row],[Item Code]],'PO Management'!O:O,"received")),"")</f>
        <v/>
      </c>
      <c r="L840" s="92" t="str">
        <f>IFERROR(IF(Table2[[#This Row],[Item Code]]="","",Table2[[#This Row],[Beginning On Hand Stock]]-Table2[[#This Row],[Delivered from stock]]+Table2[[#This Row],[Adding to stock]]),"")</f>
        <v/>
      </c>
    </row>
    <row r="841" spans="2:12" ht="30" customHeight="1" x14ac:dyDescent="0.25">
      <c r="B841" s="89"/>
      <c r="C841" s="89"/>
      <c r="D841" s="89"/>
      <c r="E841" s="90"/>
      <c r="F841" s="89"/>
      <c r="G841" s="89"/>
      <c r="H841" s="89"/>
      <c r="I841" s="89"/>
      <c r="J841" s="92" t="str">
        <f>IFERROR(IF(Table2[[#This Row],[Item Code]]="","",SUMIFS('PO Management'!G:G,'PO Management'!E:E,Table2[[#This Row],[Item Code]],'PO Management'!K:K,"receive from stock")),"")</f>
        <v/>
      </c>
      <c r="K841" s="92" t="str">
        <f>IFERROR(IF(Table2[[#This Row],[Item Code]]="","",SUMIFS('PO Management'!G:G,'PO Management'!E:E,Table2[[#This Row],[Item Code]],'PO Management'!O:O,"received")),"")</f>
        <v/>
      </c>
      <c r="L841" s="92" t="str">
        <f>IFERROR(IF(Table2[[#This Row],[Item Code]]="","",Table2[[#This Row],[Beginning On Hand Stock]]-Table2[[#This Row],[Delivered from stock]]+Table2[[#This Row],[Adding to stock]]),"")</f>
        <v/>
      </c>
    </row>
    <row r="842" spans="2:12" ht="30" customHeight="1" x14ac:dyDescent="0.25">
      <c r="B842" s="89"/>
      <c r="C842" s="89"/>
      <c r="D842" s="89"/>
      <c r="E842" s="90"/>
      <c r="F842" s="89"/>
      <c r="G842" s="89"/>
      <c r="H842" s="89"/>
      <c r="I842" s="89"/>
      <c r="J842" s="92" t="str">
        <f>IFERROR(IF(Table2[[#This Row],[Item Code]]="","",SUMIFS('PO Management'!G:G,'PO Management'!E:E,Table2[[#This Row],[Item Code]],'PO Management'!K:K,"receive from stock")),"")</f>
        <v/>
      </c>
      <c r="K842" s="92" t="str">
        <f>IFERROR(IF(Table2[[#This Row],[Item Code]]="","",SUMIFS('PO Management'!G:G,'PO Management'!E:E,Table2[[#This Row],[Item Code]],'PO Management'!O:O,"received")),"")</f>
        <v/>
      </c>
      <c r="L842" s="92" t="str">
        <f>IFERROR(IF(Table2[[#This Row],[Item Code]]="","",Table2[[#This Row],[Beginning On Hand Stock]]-Table2[[#This Row],[Delivered from stock]]+Table2[[#This Row],[Adding to stock]]),"")</f>
        <v/>
      </c>
    </row>
    <row r="843" spans="2:12" ht="30" customHeight="1" x14ac:dyDescent="0.25">
      <c r="B843" s="89"/>
      <c r="C843" s="89"/>
      <c r="D843" s="89"/>
      <c r="E843" s="90"/>
      <c r="F843" s="89"/>
      <c r="G843" s="89"/>
      <c r="H843" s="89"/>
      <c r="I843" s="89"/>
      <c r="J843" s="92" t="str">
        <f>IFERROR(IF(Table2[[#This Row],[Item Code]]="","",SUMIFS('PO Management'!G:G,'PO Management'!E:E,Table2[[#This Row],[Item Code]],'PO Management'!K:K,"receive from stock")),"")</f>
        <v/>
      </c>
      <c r="K843" s="92" t="str">
        <f>IFERROR(IF(Table2[[#This Row],[Item Code]]="","",SUMIFS('PO Management'!G:G,'PO Management'!E:E,Table2[[#This Row],[Item Code]],'PO Management'!O:O,"received")),"")</f>
        <v/>
      </c>
      <c r="L843" s="92" t="str">
        <f>IFERROR(IF(Table2[[#This Row],[Item Code]]="","",Table2[[#This Row],[Beginning On Hand Stock]]-Table2[[#This Row],[Delivered from stock]]+Table2[[#This Row],[Adding to stock]]),"")</f>
        <v/>
      </c>
    </row>
    <row r="844" spans="2:12" ht="30" customHeight="1" x14ac:dyDescent="0.25">
      <c r="B844" s="89"/>
      <c r="C844" s="89"/>
      <c r="D844" s="89"/>
      <c r="E844" s="90"/>
      <c r="F844" s="89"/>
      <c r="G844" s="89"/>
      <c r="H844" s="89"/>
      <c r="I844" s="89"/>
      <c r="J844" s="92" t="str">
        <f>IFERROR(IF(Table2[[#This Row],[Item Code]]="","",SUMIFS('PO Management'!G:G,'PO Management'!E:E,Table2[[#This Row],[Item Code]],'PO Management'!K:K,"receive from stock")),"")</f>
        <v/>
      </c>
      <c r="K844" s="92" t="str">
        <f>IFERROR(IF(Table2[[#This Row],[Item Code]]="","",SUMIFS('PO Management'!G:G,'PO Management'!E:E,Table2[[#This Row],[Item Code]],'PO Management'!O:O,"received")),"")</f>
        <v/>
      </c>
      <c r="L844" s="92" t="str">
        <f>IFERROR(IF(Table2[[#This Row],[Item Code]]="","",Table2[[#This Row],[Beginning On Hand Stock]]-Table2[[#This Row],[Delivered from stock]]+Table2[[#This Row],[Adding to stock]]),"")</f>
        <v/>
      </c>
    </row>
    <row r="845" spans="2:12" ht="30" customHeight="1" x14ac:dyDescent="0.25">
      <c r="B845" s="89"/>
      <c r="C845" s="89"/>
      <c r="D845" s="89"/>
      <c r="E845" s="90"/>
      <c r="F845" s="89"/>
      <c r="G845" s="89"/>
      <c r="H845" s="89"/>
      <c r="I845" s="89"/>
      <c r="J845" s="92" t="str">
        <f>IFERROR(IF(Table2[[#This Row],[Item Code]]="","",SUMIFS('PO Management'!G:G,'PO Management'!E:E,Table2[[#This Row],[Item Code]],'PO Management'!K:K,"receive from stock")),"")</f>
        <v/>
      </c>
      <c r="K845" s="92" t="str">
        <f>IFERROR(IF(Table2[[#This Row],[Item Code]]="","",SUMIFS('PO Management'!G:G,'PO Management'!E:E,Table2[[#This Row],[Item Code]],'PO Management'!O:O,"received")),"")</f>
        <v/>
      </c>
      <c r="L845" s="92" t="str">
        <f>IFERROR(IF(Table2[[#This Row],[Item Code]]="","",Table2[[#This Row],[Beginning On Hand Stock]]-Table2[[#This Row],[Delivered from stock]]+Table2[[#This Row],[Adding to stock]]),"")</f>
        <v/>
      </c>
    </row>
    <row r="846" spans="2:12" ht="30" customHeight="1" x14ac:dyDescent="0.25">
      <c r="B846" s="89"/>
      <c r="C846" s="89"/>
      <c r="D846" s="89"/>
      <c r="E846" s="90"/>
      <c r="F846" s="89"/>
      <c r="G846" s="89"/>
      <c r="H846" s="89"/>
      <c r="I846" s="89"/>
      <c r="J846" s="92" t="str">
        <f>IFERROR(IF(Table2[[#This Row],[Item Code]]="","",SUMIFS('PO Management'!G:G,'PO Management'!E:E,Table2[[#This Row],[Item Code]],'PO Management'!K:K,"receive from stock")),"")</f>
        <v/>
      </c>
      <c r="K846" s="92" t="str">
        <f>IFERROR(IF(Table2[[#This Row],[Item Code]]="","",SUMIFS('PO Management'!G:G,'PO Management'!E:E,Table2[[#This Row],[Item Code]],'PO Management'!O:O,"received")),"")</f>
        <v/>
      </c>
      <c r="L846" s="92" t="str">
        <f>IFERROR(IF(Table2[[#This Row],[Item Code]]="","",Table2[[#This Row],[Beginning On Hand Stock]]-Table2[[#This Row],[Delivered from stock]]+Table2[[#This Row],[Adding to stock]]),"")</f>
        <v/>
      </c>
    </row>
    <row r="847" spans="2:12" ht="30" customHeight="1" x14ac:dyDescent="0.25">
      <c r="B847" s="89"/>
      <c r="C847" s="89"/>
      <c r="D847" s="89"/>
      <c r="E847" s="90"/>
      <c r="F847" s="89"/>
      <c r="G847" s="89"/>
      <c r="H847" s="89"/>
      <c r="I847" s="89"/>
      <c r="J847" s="92" t="str">
        <f>IFERROR(IF(Table2[[#This Row],[Item Code]]="","",SUMIFS('PO Management'!G:G,'PO Management'!E:E,Table2[[#This Row],[Item Code]],'PO Management'!K:K,"receive from stock")),"")</f>
        <v/>
      </c>
      <c r="K847" s="92" t="str">
        <f>IFERROR(IF(Table2[[#This Row],[Item Code]]="","",SUMIFS('PO Management'!G:G,'PO Management'!E:E,Table2[[#This Row],[Item Code]],'PO Management'!O:O,"received")),"")</f>
        <v/>
      </c>
      <c r="L847" s="92" t="str">
        <f>IFERROR(IF(Table2[[#This Row],[Item Code]]="","",Table2[[#This Row],[Beginning On Hand Stock]]-Table2[[#This Row],[Delivered from stock]]+Table2[[#This Row],[Adding to stock]]),"")</f>
        <v/>
      </c>
    </row>
    <row r="848" spans="2:12" ht="30" customHeight="1" x14ac:dyDescent="0.25">
      <c r="B848" s="89"/>
      <c r="C848" s="89"/>
      <c r="D848" s="89"/>
      <c r="E848" s="90"/>
      <c r="F848" s="89"/>
      <c r="G848" s="89"/>
      <c r="H848" s="89"/>
      <c r="I848" s="89"/>
      <c r="J848" s="92" t="str">
        <f>IFERROR(IF(Table2[[#This Row],[Item Code]]="","",SUMIFS('PO Management'!G:G,'PO Management'!E:E,Table2[[#This Row],[Item Code]],'PO Management'!K:K,"receive from stock")),"")</f>
        <v/>
      </c>
      <c r="K848" s="92" t="str">
        <f>IFERROR(IF(Table2[[#This Row],[Item Code]]="","",SUMIFS('PO Management'!G:G,'PO Management'!E:E,Table2[[#This Row],[Item Code]],'PO Management'!O:O,"received")),"")</f>
        <v/>
      </c>
      <c r="L848" s="92" t="str">
        <f>IFERROR(IF(Table2[[#This Row],[Item Code]]="","",Table2[[#This Row],[Beginning On Hand Stock]]-Table2[[#This Row],[Delivered from stock]]+Table2[[#This Row],[Adding to stock]]),"")</f>
        <v/>
      </c>
    </row>
    <row r="849" spans="2:12" ht="30" customHeight="1" x14ac:dyDescent="0.25">
      <c r="B849" s="89"/>
      <c r="C849" s="89"/>
      <c r="D849" s="89"/>
      <c r="E849" s="90"/>
      <c r="F849" s="89"/>
      <c r="G849" s="89"/>
      <c r="H849" s="89"/>
      <c r="I849" s="89"/>
      <c r="J849" s="92" t="str">
        <f>IFERROR(IF(Table2[[#This Row],[Item Code]]="","",SUMIFS('PO Management'!G:G,'PO Management'!E:E,Table2[[#This Row],[Item Code]],'PO Management'!K:K,"receive from stock")),"")</f>
        <v/>
      </c>
      <c r="K849" s="92" t="str">
        <f>IFERROR(IF(Table2[[#This Row],[Item Code]]="","",SUMIFS('PO Management'!G:G,'PO Management'!E:E,Table2[[#This Row],[Item Code]],'PO Management'!O:O,"received")),"")</f>
        <v/>
      </c>
      <c r="L849" s="92" t="str">
        <f>IFERROR(IF(Table2[[#This Row],[Item Code]]="","",Table2[[#This Row],[Beginning On Hand Stock]]-Table2[[#This Row],[Delivered from stock]]+Table2[[#This Row],[Adding to stock]]),"")</f>
        <v/>
      </c>
    </row>
    <row r="850" spans="2:12" ht="30" customHeight="1" x14ac:dyDescent="0.25">
      <c r="B850" s="89"/>
      <c r="C850" s="89"/>
      <c r="D850" s="89"/>
      <c r="E850" s="90"/>
      <c r="F850" s="89"/>
      <c r="G850" s="89"/>
      <c r="H850" s="89"/>
      <c r="I850" s="89"/>
      <c r="J850" s="92" t="str">
        <f>IFERROR(IF(Table2[[#This Row],[Item Code]]="","",SUMIFS('PO Management'!G:G,'PO Management'!E:E,Table2[[#This Row],[Item Code]],'PO Management'!K:K,"receive from stock")),"")</f>
        <v/>
      </c>
      <c r="K850" s="92" t="str">
        <f>IFERROR(IF(Table2[[#This Row],[Item Code]]="","",SUMIFS('PO Management'!G:G,'PO Management'!E:E,Table2[[#This Row],[Item Code]],'PO Management'!O:O,"received")),"")</f>
        <v/>
      </c>
      <c r="L850" s="92" t="str">
        <f>IFERROR(IF(Table2[[#This Row],[Item Code]]="","",Table2[[#This Row],[Beginning On Hand Stock]]-Table2[[#This Row],[Delivered from stock]]+Table2[[#This Row],[Adding to stock]]),"")</f>
        <v/>
      </c>
    </row>
    <row r="851" spans="2:12" ht="30" customHeight="1" x14ac:dyDescent="0.25">
      <c r="B851" s="89"/>
      <c r="C851" s="89"/>
      <c r="D851" s="89"/>
      <c r="E851" s="90"/>
      <c r="F851" s="89"/>
      <c r="G851" s="89"/>
      <c r="H851" s="89"/>
      <c r="I851" s="89"/>
      <c r="J851" s="92" t="str">
        <f>IFERROR(IF(Table2[[#This Row],[Item Code]]="","",SUMIFS('PO Management'!G:G,'PO Management'!E:E,Table2[[#This Row],[Item Code]],'PO Management'!K:K,"receive from stock")),"")</f>
        <v/>
      </c>
      <c r="K851" s="92" t="str">
        <f>IFERROR(IF(Table2[[#This Row],[Item Code]]="","",SUMIFS('PO Management'!G:G,'PO Management'!E:E,Table2[[#This Row],[Item Code]],'PO Management'!O:O,"received")),"")</f>
        <v/>
      </c>
      <c r="L851" s="92" t="str">
        <f>IFERROR(IF(Table2[[#This Row],[Item Code]]="","",Table2[[#This Row],[Beginning On Hand Stock]]-Table2[[#This Row],[Delivered from stock]]+Table2[[#This Row],[Adding to stock]]),"")</f>
        <v/>
      </c>
    </row>
    <row r="852" spans="2:12" ht="30" customHeight="1" x14ac:dyDescent="0.25">
      <c r="B852" s="89"/>
      <c r="C852" s="89"/>
      <c r="D852" s="89"/>
      <c r="E852" s="90"/>
      <c r="F852" s="89"/>
      <c r="G852" s="89"/>
      <c r="H852" s="89"/>
      <c r="I852" s="89"/>
      <c r="J852" s="92" t="str">
        <f>IFERROR(IF(Table2[[#This Row],[Item Code]]="","",SUMIFS('PO Management'!G:G,'PO Management'!E:E,Table2[[#This Row],[Item Code]],'PO Management'!K:K,"receive from stock")),"")</f>
        <v/>
      </c>
      <c r="K852" s="92" t="str">
        <f>IFERROR(IF(Table2[[#This Row],[Item Code]]="","",SUMIFS('PO Management'!G:G,'PO Management'!E:E,Table2[[#This Row],[Item Code]],'PO Management'!O:O,"received")),"")</f>
        <v/>
      </c>
      <c r="L852" s="92" t="str">
        <f>IFERROR(IF(Table2[[#This Row],[Item Code]]="","",Table2[[#This Row],[Beginning On Hand Stock]]-Table2[[#This Row],[Delivered from stock]]+Table2[[#This Row],[Adding to stock]]),"")</f>
        <v/>
      </c>
    </row>
    <row r="853" spans="2:12" ht="30" customHeight="1" x14ac:dyDescent="0.25">
      <c r="B853" s="89"/>
      <c r="C853" s="89"/>
      <c r="D853" s="89"/>
      <c r="E853" s="90"/>
      <c r="F853" s="89"/>
      <c r="G853" s="89"/>
      <c r="H853" s="89"/>
      <c r="I853" s="89"/>
      <c r="J853" s="92" t="str">
        <f>IFERROR(IF(Table2[[#This Row],[Item Code]]="","",SUMIFS('PO Management'!G:G,'PO Management'!E:E,Table2[[#This Row],[Item Code]],'PO Management'!K:K,"receive from stock")),"")</f>
        <v/>
      </c>
      <c r="K853" s="92" t="str">
        <f>IFERROR(IF(Table2[[#This Row],[Item Code]]="","",SUMIFS('PO Management'!G:G,'PO Management'!E:E,Table2[[#This Row],[Item Code]],'PO Management'!O:O,"received")),"")</f>
        <v/>
      </c>
      <c r="L853" s="92" t="str">
        <f>IFERROR(IF(Table2[[#This Row],[Item Code]]="","",Table2[[#This Row],[Beginning On Hand Stock]]-Table2[[#This Row],[Delivered from stock]]+Table2[[#This Row],[Adding to stock]]),"")</f>
        <v/>
      </c>
    </row>
    <row r="854" spans="2:12" ht="30" customHeight="1" x14ac:dyDescent="0.25">
      <c r="B854" s="89"/>
      <c r="C854" s="89"/>
      <c r="D854" s="89"/>
      <c r="E854" s="90"/>
      <c r="F854" s="89"/>
      <c r="G854" s="89"/>
      <c r="H854" s="89"/>
      <c r="I854" s="89"/>
      <c r="J854" s="92" t="str">
        <f>IFERROR(IF(Table2[[#This Row],[Item Code]]="","",SUMIFS('PO Management'!G:G,'PO Management'!E:E,Table2[[#This Row],[Item Code]],'PO Management'!K:K,"receive from stock")),"")</f>
        <v/>
      </c>
      <c r="K854" s="92" t="str">
        <f>IFERROR(IF(Table2[[#This Row],[Item Code]]="","",SUMIFS('PO Management'!G:G,'PO Management'!E:E,Table2[[#This Row],[Item Code]],'PO Management'!O:O,"received")),"")</f>
        <v/>
      </c>
      <c r="L854" s="92" t="str">
        <f>IFERROR(IF(Table2[[#This Row],[Item Code]]="","",Table2[[#This Row],[Beginning On Hand Stock]]-Table2[[#This Row],[Delivered from stock]]+Table2[[#This Row],[Adding to stock]]),"")</f>
        <v/>
      </c>
    </row>
    <row r="855" spans="2:12" ht="30" customHeight="1" x14ac:dyDescent="0.25">
      <c r="B855" s="89"/>
      <c r="C855" s="89"/>
      <c r="D855" s="89"/>
      <c r="E855" s="90"/>
      <c r="F855" s="89"/>
      <c r="G855" s="89"/>
      <c r="H855" s="89"/>
      <c r="I855" s="89"/>
      <c r="J855" s="92" t="str">
        <f>IFERROR(IF(Table2[[#This Row],[Item Code]]="","",SUMIFS('PO Management'!G:G,'PO Management'!E:E,Table2[[#This Row],[Item Code]],'PO Management'!K:K,"receive from stock")),"")</f>
        <v/>
      </c>
      <c r="K855" s="92" t="str">
        <f>IFERROR(IF(Table2[[#This Row],[Item Code]]="","",SUMIFS('PO Management'!G:G,'PO Management'!E:E,Table2[[#This Row],[Item Code]],'PO Management'!O:O,"received")),"")</f>
        <v/>
      </c>
      <c r="L855" s="92" t="str">
        <f>IFERROR(IF(Table2[[#This Row],[Item Code]]="","",Table2[[#This Row],[Beginning On Hand Stock]]-Table2[[#This Row],[Delivered from stock]]+Table2[[#This Row],[Adding to stock]]),"")</f>
        <v/>
      </c>
    </row>
    <row r="856" spans="2:12" ht="30" customHeight="1" x14ac:dyDescent="0.25">
      <c r="B856" s="89"/>
      <c r="C856" s="89"/>
      <c r="D856" s="89"/>
      <c r="E856" s="90"/>
      <c r="F856" s="89"/>
      <c r="G856" s="89"/>
      <c r="H856" s="89"/>
      <c r="I856" s="89"/>
      <c r="J856" s="92" t="str">
        <f>IFERROR(IF(Table2[[#This Row],[Item Code]]="","",SUMIFS('PO Management'!G:G,'PO Management'!E:E,Table2[[#This Row],[Item Code]],'PO Management'!K:K,"receive from stock")),"")</f>
        <v/>
      </c>
      <c r="K856" s="92" t="str">
        <f>IFERROR(IF(Table2[[#This Row],[Item Code]]="","",SUMIFS('PO Management'!G:G,'PO Management'!E:E,Table2[[#This Row],[Item Code]],'PO Management'!O:O,"received")),"")</f>
        <v/>
      </c>
      <c r="L856" s="92" t="str">
        <f>IFERROR(IF(Table2[[#This Row],[Item Code]]="","",Table2[[#This Row],[Beginning On Hand Stock]]-Table2[[#This Row],[Delivered from stock]]+Table2[[#This Row],[Adding to stock]]),"")</f>
        <v/>
      </c>
    </row>
    <row r="857" spans="2:12" ht="30" customHeight="1" x14ac:dyDescent="0.25">
      <c r="B857" s="89"/>
      <c r="C857" s="89"/>
      <c r="D857" s="89"/>
      <c r="E857" s="90"/>
      <c r="F857" s="89"/>
      <c r="G857" s="89"/>
      <c r="H857" s="89"/>
      <c r="I857" s="89"/>
      <c r="J857" s="92" t="str">
        <f>IFERROR(IF(Table2[[#This Row],[Item Code]]="","",SUMIFS('PO Management'!G:G,'PO Management'!E:E,Table2[[#This Row],[Item Code]],'PO Management'!K:K,"receive from stock")),"")</f>
        <v/>
      </c>
      <c r="K857" s="92" t="str">
        <f>IFERROR(IF(Table2[[#This Row],[Item Code]]="","",SUMIFS('PO Management'!G:G,'PO Management'!E:E,Table2[[#This Row],[Item Code]],'PO Management'!O:O,"received")),"")</f>
        <v/>
      </c>
      <c r="L857" s="92" t="str">
        <f>IFERROR(IF(Table2[[#This Row],[Item Code]]="","",Table2[[#This Row],[Beginning On Hand Stock]]-Table2[[#This Row],[Delivered from stock]]+Table2[[#This Row],[Adding to stock]]),"")</f>
        <v/>
      </c>
    </row>
    <row r="858" spans="2:12" ht="30" customHeight="1" x14ac:dyDescent="0.25">
      <c r="B858" s="89"/>
      <c r="C858" s="89"/>
      <c r="D858" s="89"/>
      <c r="E858" s="90"/>
      <c r="F858" s="89"/>
      <c r="G858" s="89"/>
      <c r="H858" s="89"/>
      <c r="I858" s="89"/>
      <c r="J858" s="92" t="str">
        <f>IFERROR(IF(Table2[[#This Row],[Item Code]]="","",SUMIFS('PO Management'!G:G,'PO Management'!E:E,Table2[[#This Row],[Item Code]],'PO Management'!K:K,"receive from stock")),"")</f>
        <v/>
      </c>
      <c r="K858" s="92" t="str">
        <f>IFERROR(IF(Table2[[#This Row],[Item Code]]="","",SUMIFS('PO Management'!G:G,'PO Management'!E:E,Table2[[#This Row],[Item Code]],'PO Management'!O:O,"received")),"")</f>
        <v/>
      </c>
      <c r="L858" s="92" t="str">
        <f>IFERROR(IF(Table2[[#This Row],[Item Code]]="","",Table2[[#This Row],[Beginning On Hand Stock]]-Table2[[#This Row],[Delivered from stock]]+Table2[[#This Row],[Adding to stock]]),"")</f>
        <v/>
      </c>
    </row>
    <row r="859" spans="2:12" ht="30" customHeight="1" x14ac:dyDescent="0.25">
      <c r="B859" s="89"/>
      <c r="C859" s="89"/>
      <c r="D859" s="89"/>
      <c r="E859" s="90"/>
      <c r="F859" s="89"/>
      <c r="G859" s="89"/>
      <c r="H859" s="89"/>
      <c r="I859" s="89"/>
      <c r="J859" s="92" t="str">
        <f>IFERROR(IF(Table2[[#This Row],[Item Code]]="","",SUMIFS('PO Management'!G:G,'PO Management'!E:E,Table2[[#This Row],[Item Code]],'PO Management'!K:K,"receive from stock")),"")</f>
        <v/>
      </c>
      <c r="K859" s="92" t="str">
        <f>IFERROR(IF(Table2[[#This Row],[Item Code]]="","",SUMIFS('PO Management'!G:G,'PO Management'!E:E,Table2[[#This Row],[Item Code]],'PO Management'!O:O,"received")),"")</f>
        <v/>
      </c>
      <c r="L859" s="92" t="str">
        <f>IFERROR(IF(Table2[[#This Row],[Item Code]]="","",Table2[[#This Row],[Beginning On Hand Stock]]-Table2[[#This Row],[Delivered from stock]]+Table2[[#This Row],[Adding to stock]]),"")</f>
        <v/>
      </c>
    </row>
    <row r="860" spans="2:12" ht="30" customHeight="1" x14ac:dyDescent="0.25">
      <c r="B860" s="89"/>
      <c r="C860" s="89"/>
      <c r="D860" s="89"/>
      <c r="E860" s="90"/>
      <c r="F860" s="89"/>
      <c r="G860" s="89"/>
      <c r="H860" s="89"/>
      <c r="I860" s="89"/>
      <c r="J860" s="92" t="str">
        <f>IFERROR(IF(Table2[[#This Row],[Item Code]]="","",SUMIFS('PO Management'!G:G,'PO Management'!E:E,Table2[[#This Row],[Item Code]],'PO Management'!K:K,"receive from stock")),"")</f>
        <v/>
      </c>
      <c r="K860" s="92" t="str">
        <f>IFERROR(IF(Table2[[#This Row],[Item Code]]="","",SUMIFS('PO Management'!G:G,'PO Management'!E:E,Table2[[#This Row],[Item Code]],'PO Management'!O:O,"received")),"")</f>
        <v/>
      </c>
      <c r="L860" s="92" t="str">
        <f>IFERROR(IF(Table2[[#This Row],[Item Code]]="","",Table2[[#This Row],[Beginning On Hand Stock]]-Table2[[#This Row],[Delivered from stock]]+Table2[[#This Row],[Adding to stock]]),"")</f>
        <v/>
      </c>
    </row>
    <row r="861" spans="2:12" ht="30" customHeight="1" x14ac:dyDescent="0.25">
      <c r="B861" s="89"/>
      <c r="C861" s="89"/>
      <c r="D861" s="89"/>
      <c r="E861" s="90"/>
      <c r="F861" s="89"/>
      <c r="G861" s="89"/>
      <c r="H861" s="89"/>
      <c r="I861" s="89"/>
      <c r="J861" s="92" t="str">
        <f>IFERROR(IF(Table2[[#This Row],[Item Code]]="","",SUMIFS('PO Management'!G:G,'PO Management'!E:E,Table2[[#This Row],[Item Code]],'PO Management'!K:K,"receive from stock")),"")</f>
        <v/>
      </c>
      <c r="K861" s="92" t="str">
        <f>IFERROR(IF(Table2[[#This Row],[Item Code]]="","",SUMIFS('PO Management'!G:G,'PO Management'!E:E,Table2[[#This Row],[Item Code]],'PO Management'!O:O,"received")),"")</f>
        <v/>
      </c>
      <c r="L861" s="92" t="str">
        <f>IFERROR(IF(Table2[[#This Row],[Item Code]]="","",Table2[[#This Row],[Beginning On Hand Stock]]-Table2[[#This Row],[Delivered from stock]]+Table2[[#This Row],[Adding to stock]]),"")</f>
        <v/>
      </c>
    </row>
    <row r="862" spans="2:12" ht="30" customHeight="1" x14ac:dyDescent="0.25">
      <c r="B862" s="89"/>
      <c r="C862" s="89"/>
      <c r="D862" s="89"/>
      <c r="E862" s="90"/>
      <c r="F862" s="89"/>
      <c r="G862" s="89"/>
      <c r="H862" s="89"/>
      <c r="I862" s="89"/>
      <c r="J862" s="92" t="str">
        <f>IFERROR(IF(Table2[[#This Row],[Item Code]]="","",SUMIFS('PO Management'!G:G,'PO Management'!E:E,Table2[[#This Row],[Item Code]],'PO Management'!K:K,"receive from stock")),"")</f>
        <v/>
      </c>
      <c r="K862" s="92" t="str">
        <f>IFERROR(IF(Table2[[#This Row],[Item Code]]="","",SUMIFS('PO Management'!G:G,'PO Management'!E:E,Table2[[#This Row],[Item Code]],'PO Management'!O:O,"received")),"")</f>
        <v/>
      </c>
      <c r="L862" s="92" t="str">
        <f>IFERROR(IF(Table2[[#This Row],[Item Code]]="","",Table2[[#This Row],[Beginning On Hand Stock]]-Table2[[#This Row],[Delivered from stock]]+Table2[[#This Row],[Adding to stock]]),"")</f>
        <v/>
      </c>
    </row>
    <row r="863" spans="2:12" ht="30" customHeight="1" x14ac:dyDescent="0.25">
      <c r="B863" s="89"/>
      <c r="C863" s="89"/>
      <c r="D863" s="89"/>
      <c r="E863" s="90"/>
      <c r="F863" s="89"/>
      <c r="G863" s="89"/>
      <c r="H863" s="89"/>
      <c r="I863" s="89"/>
      <c r="J863" s="92" t="str">
        <f>IFERROR(IF(Table2[[#This Row],[Item Code]]="","",SUMIFS('PO Management'!G:G,'PO Management'!E:E,Table2[[#This Row],[Item Code]],'PO Management'!K:K,"receive from stock")),"")</f>
        <v/>
      </c>
      <c r="K863" s="92" t="str">
        <f>IFERROR(IF(Table2[[#This Row],[Item Code]]="","",SUMIFS('PO Management'!G:G,'PO Management'!E:E,Table2[[#This Row],[Item Code]],'PO Management'!O:O,"received")),"")</f>
        <v/>
      </c>
      <c r="L863" s="92" t="str">
        <f>IFERROR(IF(Table2[[#This Row],[Item Code]]="","",Table2[[#This Row],[Beginning On Hand Stock]]-Table2[[#This Row],[Delivered from stock]]+Table2[[#This Row],[Adding to stock]]),"")</f>
        <v/>
      </c>
    </row>
    <row r="864" spans="2:12" ht="30" customHeight="1" x14ac:dyDescent="0.25">
      <c r="B864" s="89"/>
      <c r="C864" s="89"/>
      <c r="D864" s="89"/>
      <c r="E864" s="90"/>
      <c r="F864" s="89"/>
      <c r="G864" s="89"/>
      <c r="H864" s="89"/>
      <c r="I864" s="89"/>
      <c r="J864" s="92" t="str">
        <f>IFERROR(IF(Table2[[#This Row],[Item Code]]="","",SUMIFS('PO Management'!G:G,'PO Management'!E:E,Table2[[#This Row],[Item Code]],'PO Management'!K:K,"receive from stock")),"")</f>
        <v/>
      </c>
      <c r="K864" s="92" t="str">
        <f>IFERROR(IF(Table2[[#This Row],[Item Code]]="","",SUMIFS('PO Management'!G:G,'PO Management'!E:E,Table2[[#This Row],[Item Code]],'PO Management'!O:O,"received")),"")</f>
        <v/>
      </c>
      <c r="L864" s="92" t="str">
        <f>IFERROR(IF(Table2[[#This Row],[Item Code]]="","",Table2[[#This Row],[Beginning On Hand Stock]]-Table2[[#This Row],[Delivered from stock]]+Table2[[#This Row],[Adding to stock]]),"")</f>
        <v/>
      </c>
    </row>
    <row r="865" spans="2:12" ht="30" customHeight="1" x14ac:dyDescent="0.25">
      <c r="B865" s="89"/>
      <c r="C865" s="89"/>
      <c r="D865" s="89"/>
      <c r="E865" s="90"/>
      <c r="F865" s="89"/>
      <c r="G865" s="89"/>
      <c r="H865" s="89"/>
      <c r="I865" s="89"/>
      <c r="J865" s="92" t="str">
        <f>IFERROR(IF(Table2[[#This Row],[Item Code]]="","",SUMIFS('PO Management'!G:G,'PO Management'!E:E,Table2[[#This Row],[Item Code]],'PO Management'!K:K,"receive from stock")),"")</f>
        <v/>
      </c>
      <c r="K865" s="92" t="str">
        <f>IFERROR(IF(Table2[[#This Row],[Item Code]]="","",SUMIFS('PO Management'!G:G,'PO Management'!E:E,Table2[[#This Row],[Item Code]],'PO Management'!O:O,"received")),"")</f>
        <v/>
      </c>
      <c r="L865" s="92" t="str">
        <f>IFERROR(IF(Table2[[#This Row],[Item Code]]="","",Table2[[#This Row],[Beginning On Hand Stock]]-Table2[[#This Row],[Delivered from stock]]+Table2[[#This Row],[Adding to stock]]),"")</f>
        <v/>
      </c>
    </row>
    <row r="866" spans="2:12" ht="30" customHeight="1" x14ac:dyDescent="0.25">
      <c r="B866" s="89"/>
      <c r="C866" s="89"/>
      <c r="D866" s="89"/>
      <c r="E866" s="90"/>
      <c r="F866" s="89"/>
      <c r="G866" s="89"/>
      <c r="H866" s="89"/>
      <c r="I866" s="89"/>
      <c r="J866" s="92" t="str">
        <f>IFERROR(IF(Table2[[#This Row],[Item Code]]="","",SUMIFS('PO Management'!G:G,'PO Management'!E:E,Table2[[#This Row],[Item Code]],'PO Management'!K:K,"receive from stock")),"")</f>
        <v/>
      </c>
      <c r="K866" s="92" t="str">
        <f>IFERROR(IF(Table2[[#This Row],[Item Code]]="","",SUMIFS('PO Management'!G:G,'PO Management'!E:E,Table2[[#This Row],[Item Code]],'PO Management'!O:O,"received")),"")</f>
        <v/>
      </c>
      <c r="L866" s="92" t="str">
        <f>IFERROR(IF(Table2[[#This Row],[Item Code]]="","",Table2[[#This Row],[Beginning On Hand Stock]]-Table2[[#This Row],[Delivered from stock]]+Table2[[#This Row],[Adding to stock]]),"")</f>
        <v/>
      </c>
    </row>
    <row r="867" spans="2:12" ht="30" customHeight="1" x14ac:dyDescent="0.25">
      <c r="B867" s="89"/>
      <c r="C867" s="89"/>
      <c r="D867" s="89"/>
      <c r="E867" s="90"/>
      <c r="F867" s="89"/>
      <c r="G867" s="89"/>
      <c r="H867" s="89"/>
      <c r="I867" s="89"/>
      <c r="J867" s="92" t="str">
        <f>IFERROR(IF(Table2[[#This Row],[Item Code]]="","",SUMIFS('PO Management'!G:G,'PO Management'!E:E,Table2[[#This Row],[Item Code]],'PO Management'!K:K,"receive from stock")),"")</f>
        <v/>
      </c>
      <c r="K867" s="92" t="str">
        <f>IFERROR(IF(Table2[[#This Row],[Item Code]]="","",SUMIFS('PO Management'!G:G,'PO Management'!E:E,Table2[[#This Row],[Item Code]],'PO Management'!O:O,"received")),"")</f>
        <v/>
      </c>
      <c r="L867" s="92" t="str">
        <f>IFERROR(IF(Table2[[#This Row],[Item Code]]="","",Table2[[#This Row],[Beginning On Hand Stock]]-Table2[[#This Row],[Delivered from stock]]+Table2[[#This Row],[Adding to stock]]),"")</f>
        <v/>
      </c>
    </row>
    <row r="868" spans="2:12" ht="30" customHeight="1" x14ac:dyDescent="0.25">
      <c r="B868" s="89"/>
      <c r="C868" s="89"/>
      <c r="D868" s="89"/>
      <c r="E868" s="90"/>
      <c r="F868" s="89"/>
      <c r="G868" s="89"/>
      <c r="H868" s="89"/>
      <c r="I868" s="89"/>
      <c r="J868" s="92" t="str">
        <f>IFERROR(IF(Table2[[#This Row],[Item Code]]="","",SUMIFS('PO Management'!G:G,'PO Management'!E:E,Table2[[#This Row],[Item Code]],'PO Management'!K:K,"receive from stock")),"")</f>
        <v/>
      </c>
      <c r="K868" s="92" t="str">
        <f>IFERROR(IF(Table2[[#This Row],[Item Code]]="","",SUMIFS('PO Management'!G:G,'PO Management'!E:E,Table2[[#This Row],[Item Code]],'PO Management'!O:O,"received")),"")</f>
        <v/>
      </c>
      <c r="L868" s="92" t="str">
        <f>IFERROR(IF(Table2[[#This Row],[Item Code]]="","",Table2[[#This Row],[Beginning On Hand Stock]]-Table2[[#This Row],[Delivered from stock]]+Table2[[#This Row],[Adding to stock]]),"")</f>
        <v/>
      </c>
    </row>
    <row r="869" spans="2:12" ht="30" customHeight="1" x14ac:dyDescent="0.25">
      <c r="B869" s="89"/>
      <c r="C869" s="89"/>
      <c r="D869" s="89"/>
      <c r="E869" s="90"/>
      <c r="F869" s="89"/>
      <c r="G869" s="89"/>
      <c r="H869" s="89"/>
      <c r="I869" s="89"/>
      <c r="J869" s="92" t="str">
        <f>IFERROR(IF(Table2[[#This Row],[Item Code]]="","",SUMIFS('PO Management'!G:G,'PO Management'!E:E,Table2[[#This Row],[Item Code]],'PO Management'!K:K,"receive from stock")),"")</f>
        <v/>
      </c>
      <c r="K869" s="92" t="str">
        <f>IFERROR(IF(Table2[[#This Row],[Item Code]]="","",SUMIFS('PO Management'!G:G,'PO Management'!E:E,Table2[[#This Row],[Item Code]],'PO Management'!O:O,"received")),"")</f>
        <v/>
      </c>
      <c r="L869" s="92" t="str">
        <f>IFERROR(IF(Table2[[#This Row],[Item Code]]="","",Table2[[#This Row],[Beginning On Hand Stock]]-Table2[[#This Row],[Delivered from stock]]+Table2[[#This Row],[Adding to stock]]),"")</f>
        <v/>
      </c>
    </row>
    <row r="870" spans="2:12" ht="30" customHeight="1" x14ac:dyDescent="0.25">
      <c r="B870" s="89"/>
      <c r="C870" s="89"/>
      <c r="D870" s="89"/>
      <c r="E870" s="90"/>
      <c r="F870" s="89"/>
      <c r="G870" s="89"/>
      <c r="H870" s="89"/>
      <c r="I870" s="89"/>
      <c r="J870" s="92" t="str">
        <f>IFERROR(IF(Table2[[#This Row],[Item Code]]="","",SUMIFS('PO Management'!G:G,'PO Management'!E:E,Table2[[#This Row],[Item Code]],'PO Management'!K:K,"receive from stock")),"")</f>
        <v/>
      </c>
      <c r="K870" s="92" t="str">
        <f>IFERROR(IF(Table2[[#This Row],[Item Code]]="","",SUMIFS('PO Management'!G:G,'PO Management'!E:E,Table2[[#This Row],[Item Code]],'PO Management'!O:O,"received")),"")</f>
        <v/>
      </c>
      <c r="L870" s="92" t="str">
        <f>IFERROR(IF(Table2[[#This Row],[Item Code]]="","",Table2[[#This Row],[Beginning On Hand Stock]]-Table2[[#This Row],[Delivered from stock]]+Table2[[#This Row],[Adding to stock]]),"")</f>
        <v/>
      </c>
    </row>
    <row r="871" spans="2:12" ht="30" customHeight="1" x14ac:dyDescent="0.25">
      <c r="B871" s="89"/>
      <c r="C871" s="89"/>
      <c r="D871" s="89"/>
      <c r="E871" s="90"/>
      <c r="F871" s="89"/>
      <c r="G871" s="89"/>
      <c r="H871" s="89"/>
      <c r="I871" s="89"/>
      <c r="J871" s="92" t="str">
        <f>IFERROR(IF(Table2[[#This Row],[Item Code]]="","",SUMIFS('PO Management'!G:G,'PO Management'!E:E,Table2[[#This Row],[Item Code]],'PO Management'!K:K,"receive from stock")),"")</f>
        <v/>
      </c>
      <c r="K871" s="92" t="str">
        <f>IFERROR(IF(Table2[[#This Row],[Item Code]]="","",SUMIFS('PO Management'!G:G,'PO Management'!E:E,Table2[[#This Row],[Item Code]],'PO Management'!O:O,"received")),"")</f>
        <v/>
      </c>
      <c r="L871" s="92" t="str">
        <f>IFERROR(IF(Table2[[#This Row],[Item Code]]="","",Table2[[#This Row],[Beginning On Hand Stock]]-Table2[[#This Row],[Delivered from stock]]+Table2[[#This Row],[Adding to stock]]),"")</f>
        <v/>
      </c>
    </row>
    <row r="872" spans="2:12" ht="30" customHeight="1" x14ac:dyDescent="0.25">
      <c r="B872" s="89"/>
      <c r="C872" s="89"/>
      <c r="D872" s="89"/>
      <c r="E872" s="90"/>
      <c r="F872" s="89"/>
      <c r="G872" s="89"/>
      <c r="H872" s="89"/>
      <c r="I872" s="89"/>
      <c r="J872" s="92" t="str">
        <f>IFERROR(IF(Table2[[#This Row],[Item Code]]="","",SUMIFS('PO Management'!G:G,'PO Management'!E:E,Table2[[#This Row],[Item Code]],'PO Management'!K:K,"receive from stock")),"")</f>
        <v/>
      </c>
      <c r="K872" s="92" t="str">
        <f>IFERROR(IF(Table2[[#This Row],[Item Code]]="","",SUMIFS('PO Management'!G:G,'PO Management'!E:E,Table2[[#This Row],[Item Code]],'PO Management'!O:O,"received")),"")</f>
        <v/>
      </c>
      <c r="L872" s="92" t="str">
        <f>IFERROR(IF(Table2[[#This Row],[Item Code]]="","",Table2[[#This Row],[Beginning On Hand Stock]]-Table2[[#This Row],[Delivered from stock]]+Table2[[#This Row],[Adding to stock]]),"")</f>
        <v/>
      </c>
    </row>
    <row r="873" spans="2:12" ht="30" customHeight="1" x14ac:dyDescent="0.25">
      <c r="B873" s="89"/>
      <c r="C873" s="89"/>
      <c r="D873" s="89"/>
      <c r="E873" s="90"/>
      <c r="F873" s="89"/>
      <c r="G873" s="89"/>
      <c r="H873" s="89"/>
      <c r="I873" s="89"/>
      <c r="J873" s="92" t="str">
        <f>IFERROR(IF(Table2[[#This Row],[Item Code]]="","",SUMIFS('PO Management'!G:G,'PO Management'!E:E,Table2[[#This Row],[Item Code]],'PO Management'!K:K,"receive from stock")),"")</f>
        <v/>
      </c>
      <c r="K873" s="92" t="str">
        <f>IFERROR(IF(Table2[[#This Row],[Item Code]]="","",SUMIFS('PO Management'!G:G,'PO Management'!E:E,Table2[[#This Row],[Item Code]],'PO Management'!O:O,"received")),"")</f>
        <v/>
      </c>
      <c r="L873" s="92" t="str">
        <f>IFERROR(IF(Table2[[#This Row],[Item Code]]="","",Table2[[#This Row],[Beginning On Hand Stock]]-Table2[[#This Row],[Delivered from stock]]+Table2[[#This Row],[Adding to stock]]),"")</f>
        <v/>
      </c>
    </row>
    <row r="874" spans="2:12" ht="30" customHeight="1" x14ac:dyDescent="0.25">
      <c r="B874" s="89"/>
      <c r="C874" s="89"/>
      <c r="D874" s="89"/>
      <c r="E874" s="90"/>
      <c r="F874" s="89"/>
      <c r="G874" s="89"/>
      <c r="H874" s="89"/>
      <c r="I874" s="89"/>
      <c r="J874" s="92" t="str">
        <f>IFERROR(IF(Table2[[#This Row],[Item Code]]="","",SUMIFS('PO Management'!G:G,'PO Management'!E:E,Table2[[#This Row],[Item Code]],'PO Management'!K:K,"receive from stock")),"")</f>
        <v/>
      </c>
      <c r="K874" s="92" t="str">
        <f>IFERROR(IF(Table2[[#This Row],[Item Code]]="","",SUMIFS('PO Management'!G:G,'PO Management'!E:E,Table2[[#This Row],[Item Code]],'PO Management'!O:O,"received")),"")</f>
        <v/>
      </c>
      <c r="L874" s="92" t="str">
        <f>IFERROR(IF(Table2[[#This Row],[Item Code]]="","",Table2[[#This Row],[Beginning On Hand Stock]]-Table2[[#This Row],[Delivered from stock]]+Table2[[#This Row],[Adding to stock]]),"")</f>
        <v/>
      </c>
    </row>
    <row r="875" spans="2:12" ht="30" customHeight="1" x14ac:dyDescent="0.25">
      <c r="B875" s="89"/>
      <c r="C875" s="89"/>
      <c r="D875" s="89"/>
      <c r="E875" s="90"/>
      <c r="F875" s="89"/>
      <c r="G875" s="89"/>
      <c r="H875" s="89"/>
      <c r="I875" s="89"/>
      <c r="J875" s="92" t="str">
        <f>IFERROR(IF(Table2[[#This Row],[Item Code]]="","",SUMIFS('PO Management'!G:G,'PO Management'!E:E,Table2[[#This Row],[Item Code]],'PO Management'!K:K,"receive from stock")),"")</f>
        <v/>
      </c>
      <c r="K875" s="92" t="str">
        <f>IFERROR(IF(Table2[[#This Row],[Item Code]]="","",SUMIFS('PO Management'!G:G,'PO Management'!E:E,Table2[[#This Row],[Item Code]],'PO Management'!O:O,"received")),"")</f>
        <v/>
      </c>
      <c r="L875" s="92" t="str">
        <f>IFERROR(IF(Table2[[#This Row],[Item Code]]="","",Table2[[#This Row],[Beginning On Hand Stock]]-Table2[[#This Row],[Delivered from stock]]+Table2[[#This Row],[Adding to stock]]),"")</f>
        <v/>
      </c>
    </row>
    <row r="876" spans="2:12" ht="30" customHeight="1" x14ac:dyDescent="0.25">
      <c r="B876" s="89"/>
      <c r="C876" s="89"/>
      <c r="D876" s="89"/>
      <c r="E876" s="90"/>
      <c r="F876" s="89"/>
      <c r="G876" s="89"/>
      <c r="H876" s="89"/>
      <c r="I876" s="89"/>
      <c r="J876" s="92" t="str">
        <f>IFERROR(IF(Table2[[#This Row],[Item Code]]="","",SUMIFS('PO Management'!G:G,'PO Management'!E:E,Table2[[#This Row],[Item Code]],'PO Management'!K:K,"receive from stock")),"")</f>
        <v/>
      </c>
      <c r="K876" s="92" t="str">
        <f>IFERROR(IF(Table2[[#This Row],[Item Code]]="","",SUMIFS('PO Management'!G:G,'PO Management'!E:E,Table2[[#This Row],[Item Code]],'PO Management'!O:O,"received")),"")</f>
        <v/>
      </c>
      <c r="L876" s="92" t="str">
        <f>IFERROR(IF(Table2[[#This Row],[Item Code]]="","",Table2[[#This Row],[Beginning On Hand Stock]]-Table2[[#This Row],[Delivered from stock]]+Table2[[#This Row],[Adding to stock]]),"")</f>
        <v/>
      </c>
    </row>
    <row r="877" spans="2:12" ht="30" customHeight="1" x14ac:dyDescent="0.25">
      <c r="B877" s="89"/>
      <c r="C877" s="89"/>
      <c r="D877" s="89"/>
      <c r="E877" s="90"/>
      <c r="F877" s="89"/>
      <c r="G877" s="89"/>
      <c r="H877" s="89"/>
      <c r="I877" s="89"/>
      <c r="J877" s="92" t="str">
        <f>IFERROR(IF(Table2[[#This Row],[Item Code]]="","",SUMIFS('PO Management'!G:G,'PO Management'!E:E,Table2[[#This Row],[Item Code]],'PO Management'!K:K,"receive from stock")),"")</f>
        <v/>
      </c>
      <c r="K877" s="92" t="str">
        <f>IFERROR(IF(Table2[[#This Row],[Item Code]]="","",SUMIFS('PO Management'!G:G,'PO Management'!E:E,Table2[[#This Row],[Item Code]],'PO Management'!O:O,"received")),"")</f>
        <v/>
      </c>
      <c r="L877" s="92" t="str">
        <f>IFERROR(IF(Table2[[#This Row],[Item Code]]="","",Table2[[#This Row],[Beginning On Hand Stock]]-Table2[[#This Row],[Delivered from stock]]+Table2[[#This Row],[Adding to stock]]),"")</f>
        <v/>
      </c>
    </row>
    <row r="878" spans="2:12" ht="30" customHeight="1" x14ac:dyDescent="0.25">
      <c r="B878" s="89"/>
      <c r="C878" s="89"/>
      <c r="D878" s="89"/>
      <c r="E878" s="90"/>
      <c r="F878" s="89"/>
      <c r="G878" s="89"/>
      <c r="H878" s="89"/>
      <c r="I878" s="89"/>
      <c r="J878" s="92" t="str">
        <f>IFERROR(IF(Table2[[#This Row],[Item Code]]="","",SUMIFS('PO Management'!G:G,'PO Management'!E:E,Table2[[#This Row],[Item Code]],'PO Management'!K:K,"receive from stock")),"")</f>
        <v/>
      </c>
      <c r="K878" s="92" t="str">
        <f>IFERROR(IF(Table2[[#This Row],[Item Code]]="","",SUMIFS('PO Management'!G:G,'PO Management'!E:E,Table2[[#This Row],[Item Code]],'PO Management'!O:O,"received")),"")</f>
        <v/>
      </c>
      <c r="L878" s="92" t="str">
        <f>IFERROR(IF(Table2[[#This Row],[Item Code]]="","",Table2[[#This Row],[Beginning On Hand Stock]]-Table2[[#This Row],[Delivered from stock]]+Table2[[#This Row],[Adding to stock]]),"")</f>
        <v/>
      </c>
    </row>
    <row r="879" spans="2:12" ht="30" customHeight="1" x14ac:dyDescent="0.25">
      <c r="B879" s="89"/>
      <c r="C879" s="89"/>
      <c r="D879" s="89"/>
      <c r="E879" s="90"/>
      <c r="F879" s="89"/>
      <c r="G879" s="89"/>
      <c r="H879" s="89"/>
      <c r="I879" s="89"/>
      <c r="J879" s="92" t="str">
        <f>IFERROR(IF(Table2[[#This Row],[Item Code]]="","",SUMIFS('PO Management'!G:G,'PO Management'!E:E,Table2[[#This Row],[Item Code]],'PO Management'!K:K,"receive from stock")),"")</f>
        <v/>
      </c>
      <c r="K879" s="92" t="str">
        <f>IFERROR(IF(Table2[[#This Row],[Item Code]]="","",SUMIFS('PO Management'!G:G,'PO Management'!E:E,Table2[[#This Row],[Item Code]],'PO Management'!O:O,"received")),"")</f>
        <v/>
      </c>
      <c r="L879" s="92" t="str">
        <f>IFERROR(IF(Table2[[#This Row],[Item Code]]="","",Table2[[#This Row],[Beginning On Hand Stock]]-Table2[[#This Row],[Delivered from stock]]+Table2[[#This Row],[Adding to stock]]),"")</f>
        <v/>
      </c>
    </row>
    <row r="880" spans="2:12" ht="30" customHeight="1" x14ac:dyDescent="0.25">
      <c r="B880" s="89"/>
      <c r="C880" s="89"/>
      <c r="D880" s="89"/>
      <c r="E880" s="90"/>
      <c r="F880" s="89"/>
      <c r="G880" s="89"/>
      <c r="H880" s="89"/>
      <c r="I880" s="89"/>
      <c r="J880" s="92" t="str">
        <f>IFERROR(IF(Table2[[#This Row],[Item Code]]="","",SUMIFS('PO Management'!G:G,'PO Management'!E:E,Table2[[#This Row],[Item Code]],'PO Management'!K:K,"receive from stock")),"")</f>
        <v/>
      </c>
      <c r="K880" s="92" t="str">
        <f>IFERROR(IF(Table2[[#This Row],[Item Code]]="","",SUMIFS('PO Management'!G:G,'PO Management'!E:E,Table2[[#This Row],[Item Code]],'PO Management'!O:O,"received")),"")</f>
        <v/>
      </c>
      <c r="L880" s="92" t="str">
        <f>IFERROR(IF(Table2[[#This Row],[Item Code]]="","",Table2[[#This Row],[Beginning On Hand Stock]]-Table2[[#This Row],[Delivered from stock]]+Table2[[#This Row],[Adding to stock]]),"")</f>
        <v/>
      </c>
    </row>
    <row r="881" spans="2:12" ht="30" customHeight="1" x14ac:dyDescent="0.25">
      <c r="B881" s="89"/>
      <c r="C881" s="89"/>
      <c r="D881" s="89"/>
      <c r="E881" s="90"/>
      <c r="F881" s="89"/>
      <c r="G881" s="89"/>
      <c r="H881" s="89"/>
      <c r="I881" s="89"/>
      <c r="J881" s="92" t="str">
        <f>IFERROR(IF(Table2[[#This Row],[Item Code]]="","",SUMIFS('PO Management'!G:G,'PO Management'!E:E,Table2[[#This Row],[Item Code]],'PO Management'!K:K,"receive from stock")),"")</f>
        <v/>
      </c>
      <c r="K881" s="92" t="str">
        <f>IFERROR(IF(Table2[[#This Row],[Item Code]]="","",SUMIFS('PO Management'!G:G,'PO Management'!E:E,Table2[[#This Row],[Item Code]],'PO Management'!O:O,"received")),"")</f>
        <v/>
      </c>
      <c r="L881" s="92" t="str">
        <f>IFERROR(IF(Table2[[#This Row],[Item Code]]="","",Table2[[#This Row],[Beginning On Hand Stock]]-Table2[[#This Row],[Delivered from stock]]+Table2[[#This Row],[Adding to stock]]),"")</f>
        <v/>
      </c>
    </row>
    <row r="882" spans="2:12" ht="30" customHeight="1" x14ac:dyDescent="0.25">
      <c r="B882" s="89"/>
      <c r="C882" s="89"/>
      <c r="D882" s="89"/>
      <c r="E882" s="90"/>
      <c r="F882" s="89"/>
      <c r="G882" s="89"/>
      <c r="H882" s="89"/>
      <c r="I882" s="89"/>
      <c r="J882" s="92" t="str">
        <f>IFERROR(IF(Table2[[#This Row],[Item Code]]="","",SUMIFS('PO Management'!G:G,'PO Management'!E:E,Table2[[#This Row],[Item Code]],'PO Management'!K:K,"receive from stock")),"")</f>
        <v/>
      </c>
      <c r="K882" s="92" t="str">
        <f>IFERROR(IF(Table2[[#This Row],[Item Code]]="","",SUMIFS('PO Management'!G:G,'PO Management'!E:E,Table2[[#This Row],[Item Code]],'PO Management'!O:O,"received")),"")</f>
        <v/>
      </c>
      <c r="L882" s="92" t="str">
        <f>IFERROR(IF(Table2[[#This Row],[Item Code]]="","",Table2[[#This Row],[Beginning On Hand Stock]]-Table2[[#This Row],[Delivered from stock]]+Table2[[#This Row],[Adding to stock]]),"")</f>
        <v/>
      </c>
    </row>
    <row r="883" spans="2:12" ht="30" customHeight="1" x14ac:dyDescent="0.25">
      <c r="B883" s="89"/>
      <c r="C883" s="89"/>
      <c r="D883" s="89"/>
      <c r="E883" s="90"/>
      <c r="F883" s="89"/>
      <c r="G883" s="89"/>
      <c r="H883" s="89"/>
      <c r="I883" s="89"/>
      <c r="J883" s="92" t="str">
        <f>IFERROR(IF(Table2[[#This Row],[Item Code]]="","",SUMIFS('PO Management'!G:G,'PO Management'!E:E,Table2[[#This Row],[Item Code]],'PO Management'!K:K,"receive from stock")),"")</f>
        <v/>
      </c>
      <c r="K883" s="92" t="str">
        <f>IFERROR(IF(Table2[[#This Row],[Item Code]]="","",SUMIFS('PO Management'!G:G,'PO Management'!E:E,Table2[[#This Row],[Item Code]],'PO Management'!O:O,"received")),"")</f>
        <v/>
      </c>
      <c r="L883" s="92" t="str">
        <f>IFERROR(IF(Table2[[#This Row],[Item Code]]="","",Table2[[#This Row],[Beginning On Hand Stock]]-Table2[[#This Row],[Delivered from stock]]+Table2[[#This Row],[Adding to stock]]),"")</f>
        <v/>
      </c>
    </row>
    <row r="884" spans="2:12" ht="30" customHeight="1" x14ac:dyDescent="0.25">
      <c r="B884" s="89"/>
      <c r="C884" s="89"/>
      <c r="D884" s="89"/>
      <c r="E884" s="90"/>
      <c r="F884" s="89"/>
      <c r="G884" s="89"/>
      <c r="H884" s="89"/>
      <c r="I884" s="89"/>
      <c r="J884" s="92" t="str">
        <f>IFERROR(IF(Table2[[#This Row],[Item Code]]="","",SUMIFS('PO Management'!G:G,'PO Management'!E:E,Table2[[#This Row],[Item Code]],'PO Management'!K:K,"receive from stock")),"")</f>
        <v/>
      </c>
      <c r="K884" s="92" t="str">
        <f>IFERROR(IF(Table2[[#This Row],[Item Code]]="","",SUMIFS('PO Management'!G:G,'PO Management'!E:E,Table2[[#This Row],[Item Code]],'PO Management'!O:O,"received")),"")</f>
        <v/>
      </c>
      <c r="L884" s="92" t="str">
        <f>IFERROR(IF(Table2[[#This Row],[Item Code]]="","",Table2[[#This Row],[Beginning On Hand Stock]]-Table2[[#This Row],[Delivered from stock]]+Table2[[#This Row],[Adding to stock]]),"")</f>
        <v/>
      </c>
    </row>
    <row r="885" spans="2:12" ht="30" customHeight="1" x14ac:dyDescent="0.25">
      <c r="B885" s="89"/>
      <c r="C885" s="89"/>
      <c r="D885" s="89"/>
      <c r="E885" s="90"/>
      <c r="F885" s="89"/>
      <c r="G885" s="89"/>
      <c r="H885" s="89"/>
      <c r="I885" s="89"/>
      <c r="J885" s="92" t="str">
        <f>IFERROR(IF(Table2[[#This Row],[Item Code]]="","",SUMIFS('PO Management'!G:G,'PO Management'!E:E,Table2[[#This Row],[Item Code]],'PO Management'!K:K,"receive from stock")),"")</f>
        <v/>
      </c>
      <c r="K885" s="92" t="str">
        <f>IFERROR(IF(Table2[[#This Row],[Item Code]]="","",SUMIFS('PO Management'!G:G,'PO Management'!E:E,Table2[[#This Row],[Item Code]],'PO Management'!O:O,"received")),"")</f>
        <v/>
      </c>
      <c r="L885" s="92" t="str">
        <f>IFERROR(IF(Table2[[#This Row],[Item Code]]="","",Table2[[#This Row],[Beginning On Hand Stock]]-Table2[[#This Row],[Delivered from stock]]+Table2[[#This Row],[Adding to stock]]),"")</f>
        <v/>
      </c>
    </row>
    <row r="886" spans="2:12" ht="30" customHeight="1" x14ac:dyDescent="0.25">
      <c r="B886" s="89"/>
      <c r="C886" s="89"/>
      <c r="D886" s="89"/>
      <c r="E886" s="90"/>
      <c r="F886" s="89"/>
      <c r="G886" s="89"/>
      <c r="H886" s="89"/>
      <c r="I886" s="89"/>
      <c r="J886" s="92" t="str">
        <f>IFERROR(IF(Table2[[#This Row],[Item Code]]="","",SUMIFS('PO Management'!G:G,'PO Management'!E:E,Table2[[#This Row],[Item Code]],'PO Management'!K:K,"receive from stock")),"")</f>
        <v/>
      </c>
      <c r="K886" s="92" t="str">
        <f>IFERROR(IF(Table2[[#This Row],[Item Code]]="","",SUMIFS('PO Management'!G:G,'PO Management'!E:E,Table2[[#This Row],[Item Code]],'PO Management'!O:O,"received")),"")</f>
        <v/>
      </c>
      <c r="L886" s="92" t="str">
        <f>IFERROR(IF(Table2[[#This Row],[Item Code]]="","",Table2[[#This Row],[Beginning On Hand Stock]]-Table2[[#This Row],[Delivered from stock]]+Table2[[#This Row],[Adding to stock]]),"")</f>
        <v/>
      </c>
    </row>
    <row r="887" spans="2:12" ht="30" customHeight="1" x14ac:dyDescent="0.25">
      <c r="B887" s="89"/>
      <c r="C887" s="89"/>
      <c r="D887" s="89"/>
      <c r="E887" s="90"/>
      <c r="F887" s="89"/>
      <c r="G887" s="89"/>
      <c r="H887" s="89"/>
      <c r="I887" s="89"/>
      <c r="J887" s="92" t="str">
        <f>IFERROR(IF(Table2[[#This Row],[Item Code]]="","",SUMIFS('PO Management'!G:G,'PO Management'!E:E,Table2[[#This Row],[Item Code]],'PO Management'!K:K,"receive from stock")),"")</f>
        <v/>
      </c>
      <c r="K887" s="92" t="str">
        <f>IFERROR(IF(Table2[[#This Row],[Item Code]]="","",SUMIFS('PO Management'!G:G,'PO Management'!E:E,Table2[[#This Row],[Item Code]],'PO Management'!O:O,"received")),"")</f>
        <v/>
      </c>
      <c r="L887" s="92" t="str">
        <f>IFERROR(IF(Table2[[#This Row],[Item Code]]="","",Table2[[#This Row],[Beginning On Hand Stock]]-Table2[[#This Row],[Delivered from stock]]+Table2[[#This Row],[Adding to stock]]),"")</f>
        <v/>
      </c>
    </row>
    <row r="888" spans="2:12" ht="30" customHeight="1" x14ac:dyDescent="0.25">
      <c r="B888" s="89"/>
      <c r="C888" s="89"/>
      <c r="D888" s="89"/>
      <c r="E888" s="90"/>
      <c r="F888" s="89"/>
      <c r="G888" s="89"/>
      <c r="H888" s="89"/>
      <c r="I888" s="89"/>
      <c r="J888" s="92" t="str">
        <f>IFERROR(IF(Table2[[#This Row],[Item Code]]="","",SUMIFS('PO Management'!G:G,'PO Management'!E:E,Table2[[#This Row],[Item Code]],'PO Management'!K:K,"receive from stock")),"")</f>
        <v/>
      </c>
      <c r="K888" s="92" t="str">
        <f>IFERROR(IF(Table2[[#This Row],[Item Code]]="","",SUMIFS('PO Management'!G:G,'PO Management'!E:E,Table2[[#This Row],[Item Code]],'PO Management'!O:O,"received")),"")</f>
        <v/>
      </c>
      <c r="L888" s="92" t="str">
        <f>IFERROR(IF(Table2[[#This Row],[Item Code]]="","",Table2[[#This Row],[Beginning On Hand Stock]]-Table2[[#This Row],[Delivered from stock]]+Table2[[#This Row],[Adding to stock]]),"")</f>
        <v/>
      </c>
    </row>
    <row r="889" spans="2:12" ht="30" customHeight="1" x14ac:dyDescent="0.25">
      <c r="B889" s="89"/>
      <c r="C889" s="89"/>
      <c r="D889" s="89"/>
      <c r="E889" s="90"/>
      <c r="F889" s="89"/>
      <c r="G889" s="89"/>
      <c r="H889" s="89"/>
      <c r="I889" s="89"/>
      <c r="J889" s="92" t="str">
        <f>IFERROR(IF(Table2[[#This Row],[Item Code]]="","",SUMIFS('PO Management'!G:G,'PO Management'!E:E,Table2[[#This Row],[Item Code]],'PO Management'!K:K,"receive from stock")),"")</f>
        <v/>
      </c>
      <c r="K889" s="92" t="str">
        <f>IFERROR(IF(Table2[[#This Row],[Item Code]]="","",SUMIFS('PO Management'!G:G,'PO Management'!E:E,Table2[[#This Row],[Item Code]],'PO Management'!O:O,"received")),"")</f>
        <v/>
      </c>
      <c r="L889" s="92" t="str">
        <f>IFERROR(IF(Table2[[#This Row],[Item Code]]="","",Table2[[#This Row],[Beginning On Hand Stock]]-Table2[[#This Row],[Delivered from stock]]+Table2[[#This Row],[Adding to stock]]),"")</f>
        <v/>
      </c>
    </row>
    <row r="890" spans="2:12" ht="30" customHeight="1" x14ac:dyDescent="0.25">
      <c r="B890" s="89"/>
      <c r="C890" s="89"/>
      <c r="D890" s="89"/>
      <c r="E890" s="90"/>
      <c r="F890" s="89"/>
      <c r="G890" s="89"/>
      <c r="H890" s="89"/>
      <c r="I890" s="89"/>
      <c r="J890" s="92" t="str">
        <f>IFERROR(IF(Table2[[#This Row],[Item Code]]="","",SUMIFS('PO Management'!G:G,'PO Management'!E:E,Table2[[#This Row],[Item Code]],'PO Management'!K:K,"receive from stock")),"")</f>
        <v/>
      </c>
      <c r="K890" s="92" t="str">
        <f>IFERROR(IF(Table2[[#This Row],[Item Code]]="","",SUMIFS('PO Management'!G:G,'PO Management'!E:E,Table2[[#This Row],[Item Code]],'PO Management'!O:O,"received")),"")</f>
        <v/>
      </c>
      <c r="L890" s="92" t="str">
        <f>IFERROR(IF(Table2[[#This Row],[Item Code]]="","",Table2[[#This Row],[Beginning On Hand Stock]]-Table2[[#This Row],[Delivered from stock]]+Table2[[#This Row],[Adding to stock]]),"")</f>
        <v/>
      </c>
    </row>
    <row r="891" spans="2:12" ht="30" customHeight="1" x14ac:dyDescent="0.25">
      <c r="B891" s="89"/>
      <c r="C891" s="89"/>
      <c r="D891" s="89"/>
      <c r="E891" s="90"/>
      <c r="F891" s="89"/>
      <c r="G891" s="89"/>
      <c r="H891" s="89"/>
      <c r="I891" s="89"/>
      <c r="J891" s="92" t="str">
        <f>IFERROR(IF(Table2[[#This Row],[Item Code]]="","",SUMIFS('PO Management'!G:G,'PO Management'!E:E,Table2[[#This Row],[Item Code]],'PO Management'!K:K,"receive from stock")),"")</f>
        <v/>
      </c>
      <c r="K891" s="92" t="str">
        <f>IFERROR(IF(Table2[[#This Row],[Item Code]]="","",SUMIFS('PO Management'!G:G,'PO Management'!E:E,Table2[[#This Row],[Item Code]],'PO Management'!O:O,"received")),"")</f>
        <v/>
      </c>
      <c r="L891" s="92" t="str">
        <f>IFERROR(IF(Table2[[#This Row],[Item Code]]="","",Table2[[#This Row],[Beginning On Hand Stock]]-Table2[[#This Row],[Delivered from stock]]+Table2[[#This Row],[Adding to stock]]),"")</f>
        <v/>
      </c>
    </row>
    <row r="892" spans="2:12" ht="30" customHeight="1" x14ac:dyDescent="0.25">
      <c r="B892" s="89"/>
      <c r="C892" s="89"/>
      <c r="D892" s="89"/>
      <c r="E892" s="90"/>
      <c r="F892" s="89"/>
      <c r="G892" s="89"/>
      <c r="H892" s="89"/>
      <c r="I892" s="89"/>
      <c r="J892" s="92" t="str">
        <f>IFERROR(IF(Table2[[#This Row],[Item Code]]="","",SUMIFS('PO Management'!G:G,'PO Management'!E:E,Table2[[#This Row],[Item Code]],'PO Management'!K:K,"receive from stock")),"")</f>
        <v/>
      </c>
      <c r="K892" s="92" t="str">
        <f>IFERROR(IF(Table2[[#This Row],[Item Code]]="","",SUMIFS('PO Management'!G:G,'PO Management'!E:E,Table2[[#This Row],[Item Code]],'PO Management'!O:O,"received")),"")</f>
        <v/>
      </c>
      <c r="L892" s="92" t="str">
        <f>IFERROR(IF(Table2[[#This Row],[Item Code]]="","",Table2[[#This Row],[Beginning On Hand Stock]]-Table2[[#This Row],[Delivered from stock]]+Table2[[#This Row],[Adding to stock]]),"")</f>
        <v/>
      </c>
    </row>
    <row r="893" spans="2:12" ht="30" customHeight="1" x14ac:dyDescent="0.25">
      <c r="B893" s="89"/>
      <c r="C893" s="89"/>
      <c r="D893" s="89"/>
      <c r="E893" s="90"/>
      <c r="F893" s="89"/>
      <c r="G893" s="89"/>
      <c r="H893" s="89"/>
      <c r="I893" s="89"/>
      <c r="J893" s="92" t="str">
        <f>IFERROR(IF(Table2[[#This Row],[Item Code]]="","",SUMIFS('PO Management'!G:G,'PO Management'!E:E,Table2[[#This Row],[Item Code]],'PO Management'!K:K,"receive from stock")),"")</f>
        <v/>
      </c>
      <c r="K893" s="92" t="str">
        <f>IFERROR(IF(Table2[[#This Row],[Item Code]]="","",SUMIFS('PO Management'!G:G,'PO Management'!E:E,Table2[[#This Row],[Item Code]],'PO Management'!O:O,"received")),"")</f>
        <v/>
      </c>
      <c r="L893" s="92" t="str">
        <f>IFERROR(IF(Table2[[#This Row],[Item Code]]="","",Table2[[#This Row],[Beginning On Hand Stock]]-Table2[[#This Row],[Delivered from stock]]+Table2[[#This Row],[Adding to stock]]),"")</f>
        <v/>
      </c>
    </row>
    <row r="894" spans="2:12" ht="30" customHeight="1" x14ac:dyDescent="0.25">
      <c r="B894" s="89"/>
      <c r="C894" s="89"/>
      <c r="D894" s="89"/>
      <c r="E894" s="90"/>
      <c r="F894" s="89"/>
      <c r="G894" s="89"/>
      <c r="H894" s="89"/>
      <c r="I894" s="89"/>
      <c r="J894" s="92" t="str">
        <f>IFERROR(IF(Table2[[#This Row],[Item Code]]="","",SUMIFS('PO Management'!G:G,'PO Management'!E:E,Table2[[#This Row],[Item Code]],'PO Management'!K:K,"receive from stock")),"")</f>
        <v/>
      </c>
      <c r="K894" s="92" t="str">
        <f>IFERROR(IF(Table2[[#This Row],[Item Code]]="","",SUMIFS('PO Management'!G:G,'PO Management'!E:E,Table2[[#This Row],[Item Code]],'PO Management'!O:O,"received")),"")</f>
        <v/>
      </c>
      <c r="L894" s="92" t="str">
        <f>IFERROR(IF(Table2[[#This Row],[Item Code]]="","",Table2[[#This Row],[Beginning On Hand Stock]]-Table2[[#This Row],[Delivered from stock]]+Table2[[#This Row],[Adding to stock]]),"")</f>
        <v/>
      </c>
    </row>
    <row r="895" spans="2:12" ht="30" customHeight="1" x14ac:dyDescent="0.25">
      <c r="B895" s="89"/>
      <c r="C895" s="89"/>
      <c r="D895" s="89"/>
      <c r="E895" s="90"/>
      <c r="F895" s="89"/>
      <c r="G895" s="89"/>
      <c r="H895" s="89"/>
      <c r="I895" s="89"/>
      <c r="J895" s="92" t="str">
        <f>IFERROR(IF(Table2[[#This Row],[Item Code]]="","",SUMIFS('PO Management'!G:G,'PO Management'!E:E,Table2[[#This Row],[Item Code]],'PO Management'!K:K,"receive from stock")),"")</f>
        <v/>
      </c>
      <c r="K895" s="92" t="str">
        <f>IFERROR(IF(Table2[[#This Row],[Item Code]]="","",SUMIFS('PO Management'!G:G,'PO Management'!E:E,Table2[[#This Row],[Item Code]],'PO Management'!O:O,"received")),"")</f>
        <v/>
      </c>
      <c r="L895" s="92" t="str">
        <f>IFERROR(IF(Table2[[#This Row],[Item Code]]="","",Table2[[#This Row],[Beginning On Hand Stock]]-Table2[[#This Row],[Delivered from stock]]+Table2[[#This Row],[Adding to stock]]),"")</f>
        <v/>
      </c>
    </row>
    <row r="896" spans="2:12" ht="30" customHeight="1" x14ac:dyDescent="0.25">
      <c r="B896" s="89"/>
      <c r="C896" s="89"/>
      <c r="D896" s="89"/>
      <c r="E896" s="90"/>
      <c r="F896" s="89"/>
      <c r="G896" s="89"/>
      <c r="H896" s="89"/>
      <c r="I896" s="89"/>
      <c r="J896" s="92" t="str">
        <f>IFERROR(IF(Table2[[#This Row],[Item Code]]="","",SUMIFS('PO Management'!G:G,'PO Management'!E:E,Table2[[#This Row],[Item Code]],'PO Management'!K:K,"receive from stock")),"")</f>
        <v/>
      </c>
      <c r="K896" s="92" t="str">
        <f>IFERROR(IF(Table2[[#This Row],[Item Code]]="","",SUMIFS('PO Management'!G:G,'PO Management'!E:E,Table2[[#This Row],[Item Code]],'PO Management'!O:O,"received")),"")</f>
        <v/>
      </c>
      <c r="L896" s="92" t="str">
        <f>IFERROR(IF(Table2[[#This Row],[Item Code]]="","",Table2[[#This Row],[Beginning On Hand Stock]]-Table2[[#This Row],[Delivered from stock]]+Table2[[#This Row],[Adding to stock]]),"")</f>
        <v/>
      </c>
    </row>
    <row r="897" spans="2:12" ht="30" customHeight="1" x14ac:dyDescent="0.25">
      <c r="B897" s="89"/>
      <c r="C897" s="89"/>
      <c r="D897" s="89"/>
      <c r="E897" s="90"/>
      <c r="F897" s="89"/>
      <c r="G897" s="89"/>
      <c r="H897" s="89"/>
      <c r="I897" s="89"/>
      <c r="J897" s="92" t="str">
        <f>IFERROR(IF(Table2[[#This Row],[Item Code]]="","",SUMIFS('PO Management'!G:G,'PO Management'!E:E,Table2[[#This Row],[Item Code]],'PO Management'!K:K,"receive from stock")),"")</f>
        <v/>
      </c>
      <c r="K897" s="92" t="str">
        <f>IFERROR(IF(Table2[[#This Row],[Item Code]]="","",SUMIFS('PO Management'!G:G,'PO Management'!E:E,Table2[[#This Row],[Item Code]],'PO Management'!O:O,"received")),"")</f>
        <v/>
      </c>
      <c r="L897" s="92" t="str">
        <f>IFERROR(IF(Table2[[#This Row],[Item Code]]="","",Table2[[#This Row],[Beginning On Hand Stock]]-Table2[[#This Row],[Delivered from stock]]+Table2[[#This Row],[Adding to stock]]),"")</f>
        <v/>
      </c>
    </row>
    <row r="898" spans="2:12" ht="30" customHeight="1" x14ac:dyDescent="0.25">
      <c r="B898" s="89"/>
      <c r="C898" s="89"/>
      <c r="D898" s="89"/>
      <c r="E898" s="90"/>
      <c r="F898" s="89"/>
      <c r="G898" s="89"/>
      <c r="H898" s="89"/>
      <c r="I898" s="89"/>
      <c r="J898" s="92" t="str">
        <f>IFERROR(IF(Table2[[#This Row],[Item Code]]="","",SUMIFS('PO Management'!G:G,'PO Management'!E:E,Table2[[#This Row],[Item Code]],'PO Management'!K:K,"receive from stock")),"")</f>
        <v/>
      </c>
      <c r="K898" s="92" t="str">
        <f>IFERROR(IF(Table2[[#This Row],[Item Code]]="","",SUMIFS('PO Management'!G:G,'PO Management'!E:E,Table2[[#This Row],[Item Code]],'PO Management'!O:O,"received")),"")</f>
        <v/>
      </c>
      <c r="L898" s="92" t="str">
        <f>IFERROR(IF(Table2[[#This Row],[Item Code]]="","",Table2[[#This Row],[Beginning On Hand Stock]]-Table2[[#This Row],[Delivered from stock]]+Table2[[#This Row],[Adding to stock]]),"")</f>
        <v/>
      </c>
    </row>
    <row r="899" spans="2:12" ht="30" customHeight="1" x14ac:dyDescent="0.25">
      <c r="B899" s="89"/>
      <c r="C899" s="89"/>
      <c r="D899" s="89"/>
      <c r="E899" s="90"/>
      <c r="F899" s="89"/>
      <c r="G899" s="89"/>
      <c r="H899" s="89"/>
      <c r="I899" s="89"/>
      <c r="J899" s="92" t="str">
        <f>IFERROR(IF(Table2[[#This Row],[Item Code]]="","",SUMIFS('PO Management'!G:G,'PO Management'!E:E,Table2[[#This Row],[Item Code]],'PO Management'!K:K,"receive from stock")),"")</f>
        <v/>
      </c>
      <c r="K899" s="92" t="str">
        <f>IFERROR(IF(Table2[[#This Row],[Item Code]]="","",SUMIFS('PO Management'!G:G,'PO Management'!E:E,Table2[[#This Row],[Item Code]],'PO Management'!O:O,"received")),"")</f>
        <v/>
      </c>
      <c r="L899" s="92" t="str">
        <f>IFERROR(IF(Table2[[#This Row],[Item Code]]="","",Table2[[#This Row],[Beginning On Hand Stock]]-Table2[[#This Row],[Delivered from stock]]+Table2[[#This Row],[Adding to stock]]),"")</f>
        <v/>
      </c>
    </row>
    <row r="900" spans="2:12" ht="30" customHeight="1" x14ac:dyDescent="0.25">
      <c r="B900" s="89"/>
      <c r="C900" s="89"/>
      <c r="D900" s="89"/>
      <c r="E900" s="90"/>
      <c r="F900" s="89"/>
      <c r="G900" s="89"/>
      <c r="H900" s="89"/>
      <c r="I900" s="89"/>
      <c r="J900" s="92" t="str">
        <f>IFERROR(IF(Table2[[#This Row],[Item Code]]="","",SUMIFS('PO Management'!G:G,'PO Management'!E:E,Table2[[#This Row],[Item Code]],'PO Management'!K:K,"receive from stock")),"")</f>
        <v/>
      </c>
      <c r="K900" s="92" t="str">
        <f>IFERROR(IF(Table2[[#This Row],[Item Code]]="","",SUMIFS('PO Management'!G:G,'PO Management'!E:E,Table2[[#This Row],[Item Code]],'PO Management'!O:O,"received")),"")</f>
        <v/>
      </c>
      <c r="L900" s="92" t="str">
        <f>IFERROR(IF(Table2[[#This Row],[Item Code]]="","",Table2[[#This Row],[Beginning On Hand Stock]]-Table2[[#This Row],[Delivered from stock]]+Table2[[#This Row],[Adding to stock]]),"")</f>
        <v/>
      </c>
    </row>
    <row r="901" spans="2:12" ht="30" customHeight="1" x14ac:dyDescent="0.25">
      <c r="B901" s="89"/>
      <c r="C901" s="89"/>
      <c r="D901" s="89"/>
      <c r="E901" s="90"/>
      <c r="F901" s="89"/>
      <c r="G901" s="89"/>
      <c r="H901" s="89"/>
      <c r="I901" s="89"/>
      <c r="J901" s="92" t="str">
        <f>IFERROR(IF(Table2[[#This Row],[Item Code]]="","",SUMIFS('PO Management'!G:G,'PO Management'!E:E,Table2[[#This Row],[Item Code]],'PO Management'!K:K,"receive from stock")),"")</f>
        <v/>
      </c>
      <c r="K901" s="92" t="str">
        <f>IFERROR(IF(Table2[[#This Row],[Item Code]]="","",SUMIFS('PO Management'!G:G,'PO Management'!E:E,Table2[[#This Row],[Item Code]],'PO Management'!O:O,"received")),"")</f>
        <v/>
      </c>
      <c r="L901" s="92" t="str">
        <f>IFERROR(IF(Table2[[#This Row],[Item Code]]="","",Table2[[#This Row],[Beginning On Hand Stock]]-Table2[[#This Row],[Delivered from stock]]+Table2[[#This Row],[Adding to stock]]),"")</f>
        <v/>
      </c>
    </row>
    <row r="902" spans="2:12" ht="30" customHeight="1" x14ac:dyDescent="0.25">
      <c r="B902" s="89"/>
      <c r="C902" s="89"/>
      <c r="D902" s="89"/>
      <c r="E902" s="90"/>
      <c r="F902" s="89"/>
      <c r="G902" s="89"/>
      <c r="H902" s="89"/>
      <c r="I902" s="89"/>
      <c r="J902" s="92" t="str">
        <f>IFERROR(IF(Table2[[#This Row],[Item Code]]="","",SUMIFS('PO Management'!G:G,'PO Management'!E:E,Table2[[#This Row],[Item Code]],'PO Management'!K:K,"receive from stock")),"")</f>
        <v/>
      </c>
      <c r="K902" s="92" t="str">
        <f>IFERROR(IF(Table2[[#This Row],[Item Code]]="","",SUMIFS('PO Management'!G:G,'PO Management'!E:E,Table2[[#This Row],[Item Code]],'PO Management'!O:O,"received")),"")</f>
        <v/>
      </c>
      <c r="L902" s="92" t="str">
        <f>IFERROR(IF(Table2[[#This Row],[Item Code]]="","",Table2[[#This Row],[Beginning On Hand Stock]]-Table2[[#This Row],[Delivered from stock]]+Table2[[#This Row],[Adding to stock]]),"")</f>
        <v/>
      </c>
    </row>
    <row r="903" spans="2:12" ht="30" customHeight="1" x14ac:dyDescent="0.25">
      <c r="B903" s="89"/>
      <c r="C903" s="89"/>
      <c r="D903" s="89"/>
      <c r="E903" s="90"/>
      <c r="F903" s="89"/>
      <c r="G903" s="89"/>
      <c r="H903" s="89"/>
      <c r="I903" s="89"/>
      <c r="J903" s="92" t="str">
        <f>IFERROR(IF(Table2[[#This Row],[Item Code]]="","",SUMIFS('PO Management'!G:G,'PO Management'!E:E,Table2[[#This Row],[Item Code]],'PO Management'!K:K,"receive from stock")),"")</f>
        <v/>
      </c>
      <c r="K903" s="92" t="str">
        <f>IFERROR(IF(Table2[[#This Row],[Item Code]]="","",SUMIFS('PO Management'!G:G,'PO Management'!E:E,Table2[[#This Row],[Item Code]],'PO Management'!O:O,"received")),"")</f>
        <v/>
      </c>
      <c r="L903" s="92" t="str">
        <f>IFERROR(IF(Table2[[#This Row],[Item Code]]="","",Table2[[#This Row],[Beginning On Hand Stock]]-Table2[[#This Row],[Delivered from stock]]+Table2[[#This Row],[Adding to stock]]),"")</f>
        <v/>
      </c>
    </row>
    <row r="904" spans="2:12" ht="30" customHeight="1" x14ac:dyDescent="0.25">
      <c r="B904" s="89"/>
      <c r="C904" s="89"/>
      <c r="D904" s="89"/>
      <c r="E904" s="90"/>
      <c r="F904" s="89"/>
      <c r="G904" s="89"/>
      <c r="H904" s="89"/>
      <c r="I904" s="89"/>
      <c r="J904" s="92" t="str">
        <f>IFERROR(IF(Table2[[#This Row],[Item Code]]="","",SUMIFS('PO Management'!G:G,'PO Management'!E:E,Table2[[#This Row],[Item Code]],'PO Management'!K:K,"receive from stock")),"")</f>
        <v/>
      </c>
      <c r="K904" s="92" t="str">
        <f>IFERROR(IF(Table2[[#This Row],[Item Code]]="","",SUMIFS('PO Management'!G:G,'PO Management'!E:E,Table2[[#This Row],[Item Code]],'PO Management'!O:O,"received")),"")</f>
        <v/>
      </c>
      <c r="L904" s="92" t="str">
        <f>IFERROR(IF(Table2[[#This Row],[Item Code]]="","",Table2[[#This Row],[Beginning On Hand Stock]]-Table2[[#This Row],[Delivered from stock]]+Table2[[#This Row],[Adding to stock]]),"")</f>
        <v/>
      </c>
    </row>
    <row r="905" spans="2:12" ht="30" customHeight="1" x14ac:dyDescent="0.25">
      <c r="B905" s="89"/>
      <c r="C905" s="89"/>
      <c r="D905" s="89"/>
      <c r="E905" s="90"/>
      <c r="F905" s="89"/>
      <c r="G905" s="89"/>
      <c r="H905" s="89"/>
      <c r="I905" s="89"/>
      <c r="J905" s="92" t="str">
        <f>IFERROR(IF(Table2[[#This Row],[Item Code]]="","",SUMIFS('PO Management'!G:G,'PO Management'!E:E,Table2[[#This Row],[Item Code]],'PO Management'!K:K,"receive from stock")),"")</f>
        <v/>
      </c>
      <c r="K905" s="92" t="str">
        <f>IFERROR(IF(Table2[[#This Row],[Item Code]]="","",SUMIFS('PO Management'!G:G,'PO Management'!E:E,Table2[[#This Row],[Item Code]],'PO Management'!O:O,"received")),"")</f>
        <v/>
      </c>
      <c r="L905" s="92" t="str">
        <f>IFERROR(IF(Table2[[#This Row],[Item Code]]="","",Table2[[#This Row],[Beginning On Hand Stock]]-Table2[[#This Row],[Delivered from stock]]+Table2[[#This Row],[Adding to stock]]),"")</f>
        <v/>
      </c>
    </row>
    <row r="906" spans="2:12" ht="30" customHeight="1" x14ac:dyDescent="0.25">
      <c r="B906" s="89"/>
      <c r="C906" s="89"/>
      <c r="D906" s="89"/>
      <c r="E906" s="90"/>
      <c r="F906" s="89"/>
      <c r="G906" s="89"/>
      <c r="H906" s="89"/>
      <c r="I906" s="89"/>
      <c r="J906" s="92" t="str">
        <f>IFERROR(IF(Table2[[#This Row],[Item Code]]="","",SUMIFS('PO Management'!G:G,'PO Management'!E:E,Table2[[#This Row],[Item Code]],'PO Management'!K:K,"receive from stock")),"")</f>
        <v/>
      </c>
      <c r="K906" s="92" t="str">
        <f>IFERROR(IF(Table2[[#This Row],[Item Code]]="","",SUMIFS('PO Management'!G:G,'PO Management'!E:E,Table2[[#This Row],[Item Code]],'PO Management'!O:O,"received")),"")</f>
        <v/>
      </c>
      <c r="L906" s="92" t="str">
        <f>IFERROR(IF(Table2[[#This Row],[Item Code]]="","",Table2[[#This Row],[Beginning On Hand Stock]]-Table2[[#This Row],[Delivered from stock]]+Table2[[#This Row],[Adding to stock]]),"")</f>
        <v/>
      </c>
    </row>
    <row r="907" spans="2:12" ht="30" customHeight="1" x14ac:dyDescent="0.25">
      <c r="B907" s="89"/>
      <c r="C907" s="89"/>
      <c r="D907" s="89"/>
      <c r="E907" s="90"/>
      <c r="F907" s="89"/>
      <c r="G907" s="89"/>
      <c r="H907" s="89"/>
      <c r="I907" s="89"/>
      <c r="J907" s="92" t="str">
        <f>IFERROR(IF(Table2[[#This Row],[Item Code]]="","",SUMIFS('PO Management'!G:G,'PO Management'!E:E,Table2[[#This Row],[Item Code]],'PO Management'!K:K,"receive from stock")),"")</f>
        <v/>
      </c>
      <c r="K907" s="92" t="str">
        <f>IFERROR(IF(Table2[[#This Row],[Item Code]]="","",SUMIFS('PO Management'!G:G,'PO Management'!E:E,Table2[[#This Row],[Item Code]],'PO Management'!O:O,"received")),"")</f>
        <v/>
      </c>
      <c r="L907" s="92" t="str">
        <f>IFERROR(IF(Table2[[#This Row],[Item Code]]="","",Table2[[#This Row],[Beginning On Hand Stock]]-Table2[[#This Row],[Delivered from stock]]+Table2[[#This Row],[Adding to stock]]),"")</f>
        <v/>
      </c>
    </row>
    <row r="908" spans="2:12" ht="30" customHeight="1" x14ac:dyDescent="0.25">
      <c r="B908" s="89"/>
      <c r="C908" s="89"/>
      <c r="D908" s="89"/>
      <c r="E908" s="90"/>
      <c r="F908" s="89"/>
      <c r="G908" s="89"/>
      <c r="H908" s="89"/>
      <c r="I908" s="89"/>
      <c r="J908" s="92" t="str">
        <f>IFERROR(IF(Table2[[#This Row],[Item Code]]="","",SUMIFS('PO Management'!G:G,'PO Management'!E:E,Table2[[#This Row],[Item Code]],'PO Management'!K:K,"receive from stock")),"")</f>
        <v/>
      </c>
      <c r="K908" s="92" t="str">
        <f>IFERROR(IF(Table2[[#This Row],[Item Code]]="","",SUMIFS('PO Management'!G:G,'PO Management'!E:E,Table2[[#This Row],[Item Code]],'PO Management'!O:O,"received")),"")</f>
        <v/>
      </c>
      <c r="L908" s="92" t="str">
        <f>IFERROR(IF(Table2[[#This Row],[Item Code]]="","",Table2[[#This Row],[Beginning On Hand Stock]]-Table2[[#This Row],[Delivered from stock]]+Table2[[#This Row],[Adding to stock]]),"")</f>
        <v/>
      </c>
    </row>
    <row r="909" spans="2:12" ht="30" customHeight="1" x14ac:dyDescent="0.25">
      <c r="B909" s="89"/>
      <c r="C909" s="89"/>
      <c r="D909" s="89"/>
      <c r="E909" s="90"/>
      <c r="F909" s="89"/>
      <c r="G909" s="89"/>
      <c r="H909" s="89"/>
      <c r="I909" s="89"/>
      <c r="J909" s="92" t="str">
        <f>IFERROR(IF(Table2[[#This Row],[Item Code]]="","",SUMIFS('PO Management'!G:G,'PO Management'!E:E,Table2[[#This Row],[Item Code]],'PO Management'!K:K,"receive from stock")),"")</f>
        <v/>
      </c>
      <c r="K909" s="92" t="str">
        <f>IFERROR(IF(Table2[[#This Row],[Item Code]]="","",SUMIFS('PO Management'!G:G,'PO Management'!E:E,Table2[[#This Row],[Item Code]],'PO Management'!O:O,"received")),"")</f>
        <v/>
      </c>
      <c r="L909" s="92" t="str">
        <f>IFERROR(IF(Table2[[#This Row],[Item Code]]="","",Table2[[#This Row],[Beginning On Hand Stock]]-Table2[[#This Row],[Delivered from stock]]+Table2[[#This Row],[Adding to stock]]),"")</f>
        <v/>
      </c>
    </row>
    <row r="910" spans="2:12" ht="30" customHeight="1" x14ac:dyDescent="0.25">
      <c r="B910" s="89"/>
      <c r="C910" s="89"/>
      <c r="D910" s="89"/>
      <c r="E910" s="90"/>
      <c r="F910" s="89"/>
      <c r="G910" s="89"/>
      <c r="H910" s="89"/>
      <c r="I910" s="89"/>
      <c r="J910" s="92" t="str">
        <f>IFERROR(IF(Table2[[#This Row],[Item Code]]="","",SUMIFS('PO Management'!G:G,'PO Management'!E:E,Table2[[#This Row],[Item Code]],'PO Management'!K:K,"receive from stock")),"")</f>
        <v/>
      </c>
      <c r="K910" s="92" t="str">
        <f>IFERROR(IF(Table2[[#This Row],[Item Code]]="","",SUMIFS('PO Management'!G:G,'PO Management'!E:E,Table2[[#This Row],[Item Code]],'PO Management'!O:O,"received")),"")</f>
        <v/>
      </c>
      <c r="L910" s="92" t="str">
        <f>IFERROR(IF(Table2[[#This Row],[Item Code]]="","",Table2[[#This Row],[Beginning On Hand Stock]]-Table2[[#This Row],[Delivered from stock]]+Table2[[#This Row],[Adding to stock]]),"")</f>
        <v/>
      </c>
    </row>
    <row r="911" spans="2:12" ht="30" customHeight="1" x14ac:dyDescent="0.25">
      <c r="B911" s="89"/>
      <c r="C911" s="89"/>
      <c r="D911" s="89"/>
      <c r="E911" s="90"/>
      <c r="F911" s="89"/>
      <c r="G911" s="89"/>
      <c r="H911" s="89"/>
      <c r="I911" s="89"/>
      <c r="J911" s="92" t="str">
        <f>IFERROR(IF(Table2[[#This Row],[Item Code]]="","",SUMIFS('PO Management'!G:G,'PO Management'!E:E,Table2[[#This Row],[Item Code]],'PO Management'!K:K,"receive from stock")),"")</f>
        <v/>
      </c>
      <c r="K911" s="92" t="str">
        <f>IFERROR(IF(Table2[[#This Row],[Item Code]]="","",SUMIFS('PO Management'!G:G,'PO Management'!E:E,Table2[[#This Row],[Item Code]],'PO Management'!O:O,"received")),"")</f>
        <v/>
      </c>
      <c r="L911" s="92" t="str">
        <f>IFERROR(IF(Table2[[#This Row],[Item Code]]="","",Table2[[#This Row],[Beginning On Hand Stock]]-Table2[[#This Row],[Delivered from stock]]+Table2[[#This Row],[Adding to stock]]),"")</f>
        <v/>
      </c>
    </row>
    <row r="912" spans="2:12" ht="30" customHeight="1" x14ac:dyDescent="0.25">
      <c r="B912" s="89"/>
      <c r="C912" s="89"/>
      <c r="D912" s="89"/>
      <c r="E912" s="90"/>
      <c r="F912" s="89"/>
      <c r="G912" s="89"/>
      <c r="H912" s="89"/>
      <c r="I912" s="89"/>
      <c r="J912" s="92" t="str">
        <f>IFERROR(IF(Table2[[#This Row],[Item Code]]="","",SUMIFS('PO Management'!G:G,'PO Management'!E:E,Table2[[#This Row],[Item Code]],'PO Management'!K:K,"receive from stock")),"")</f>
        <v/>
      </c>
      <c r="K912" s="92" t="str">
        <f>IFERROR(IF(Table2[[#This Row],[Item Code]]="","",SUMIFS('PO Management'!G:G,'PO Management'!E:E,Table2[[#This Row],[Item Code]],'PO Management'!O:O,"received")),"")</f>
        <v/>
      </c>
      <c r="L912" s="92" t="str">
        <f>IFERROR(IF(Table2[[#This Row],[Item Code]]="","",Table2[[#This Row],[Beginning On Hand Stock]]-Table2[[#This Row],[Delivered from stock]]+Table2[[#This Row],[Adding to stock]]),"")</f>
        <v/>
      </c>
    </row>
    <row r="913" spans="2:12" ht="30" customHeight="1" x14ac:dyDescent="0.25">
      <c r="B913" s="89"/>
      <c r="C913" s="89"/>
      <c r="D913" s="89"/>
      <c r="E913" s="90"/>
      <c r="F913" s="89"/>
      <c r="G913" s="89"/>
      <c r="H913" s="89"/>
      <c r="I913" s="89"/>
      <c r="J913" s="92" t="str">
        <f>IFERROR(IF(Table2[[#This Row],[Item Code]]="","",SUMIFS('PO Management'!G:G,'PO Management'!E:E,Table2[[#This Row],[Item Code]],'PO Management'!K:K,"receive from stock")),"")</f>
        <v/>
      </c>
      <c r="K913" s="92" t="str">
        <f>IFERROR(IF(Table2[[#This Row],[Item Code]]="","",SUMIFS('PO Management'!G:G,'PO Management'!E:E,Table2[[#This Row],[Item Code]],'PO Management'!O:O,"received")),"")</f>
        <v/>
      </c>
      <c r="L913" s="92" t="str">
        <f>IFERROR(IF(Table2[[#This Row],[Item Code]]="","",Table2[[#This Row],[Beginning On Hand Stock]]-Table2[[#This Row],[Delivered from stock]]+Table2[[#This Row],[Adding to stock]]),"")</f>
        <v/>
      </c>
    </row>
    <row r="914" spans="2:12" ht="30" customHeight="1" x14ac:dyDescent="0.25">
      <c r="B914" s="89"/>
      <c r="C914" s="89"/>
      <c r="D914" s="89"/>
      <c r="E914" s="90"/>
      <c r="F914" s="89"/>
      <c r="G914" s="89"/>
      <c r="H914" s="89"/>
      <c r="I914" s="89"/>
      <c r="J914" s="92" t="str">
        <f>IFERROR(IF(Table2[[#This Row],[Item Code]]="","",SUMIFS('PO Management'!G:G,'PO Management'!E:E,Table2[[#This Row],[Item Code]],'PO Management'!K:K,"receive from stock")),"")</f>
        <v/>
      </c>
      <c r="K914" s="92" t="str">
        <f>IFERROR(IF(Table2[[#This Row],[Item Code]]="","",SUMIFS('PO Management'!G:G,'PO Management'!E:E,Table2[[#This Row],[Item Code]],'PO Management'!O:O,"received")),"")</f>
        <v/>
      </c>
      <c r="L914" s="92" t="str">
        <f>IFERROR(IF(Table2[[#This Row],[Item Code]]="","",Table2[[#This Row],[Beginning On Hand Stock]]-Table2[[#This Row],[Delivered from stock]]+Table2[[#This Row],[Adding to stock]]),"")</f>
        <v/>
      </c>
    </row>
    <row r="915" spans="2:12" ht="30" customHeight="1" x14ac:dyDescent="0.25">
      <c r="B915" s="89"/>
      <c r="C915" s="89"/>
      <c r="D915" s="89"/>
      <c r="E915" s="90"/>
      <c r="F915" s="89"/>
      <c r="G915" s="89"/>
      <c r="H915" s="89"/>
      <c r="I915" s="89"/>
      <c r="J915" s="92" t="str">
        <f>IFERROR(IF(Table2[[#This Row],[Item Code]]="","",SUMIFS('PO Management'!G:G,'PO Management'!E:E,Table2[[#This Row],[Item Code]],'PO Management'!K:K,"receive from stock")),"")</f>
        <v/>
      </c>
      <c r="K915" s="92" t="str">
        <f>IFERROR(IF(Table2[[#This Row],[Item Code]]="","",SUMIFS('PO Management'!G:G,'PO Management'!E:E,Table2[[#This Row],[Item Code]],'PO Management'!O:O,"received")),"")</f>
        <v/>
      </c>
      <c r="L915" s="92" t="str">
        <f>IFERROR(IF(Table2[[#This Row],[Item Code]]="","",Table2[[#This Row],[Beginning On Hand Stock]]-Table2[[#This Row],[Delivered from stock]]+Table2[[#This Row],[Adding to stock]]),"")</f>
        <v/>
      </c>
    </row>
    <row r="916" spans="2:12" ht="30" customHeight="1" x14ac:dyDescent="0.25">
      <c r="B916" s="89"/>
      <c r="C916" s="89"/>
      <c r="D916" s="89"/>
      <c r="E916" s="90"/>
      <c r="F916" s="89"/>
      <c r="G916" s="89"/>
      <c r="H916" s="89"/>
      <c r="I916" s="89"/>
      <c r="J916" s="92" t="str">
        <f>IFERROR(IF(Table2[[#This Row],[Item Code]]="","",SUMIFS('PO Management'!G:G,'PO Management'!E:E,Table2[[#This Row],[Item Code]],'PO Management'!K:K,"receive from stock")),"")</f>
        <v/>
      </c>
      <c r="K916" s="92" t="str">
        <f>IFERROR(IF(Table2[[#This Row],[Item Code]]="","",SUMIFS('PO Management'!G:G,'PO Management'!E:E,Table2[[#This Row],[Item Code]],'PO Management'!O:O,"received")),"")</f>
        <v/>
      </c>
      <c r="L916" s="92" t="str">
        <f>IFERROR(IF(Table2[[#This Row],[Item Code]]="","",Table2[[#This Row],[Beginning On Hand Stock]]-Table2[[#This Row],[Delivered from stock]]+Table2[[#This Row],[Adding to stock]]),"")</f>
        <v/>
      </c>
    </row>
    <row r="917" spans="2:12" ht="30" customHeight="1" x14ac:dyDescent="0.25">
      <c r="B917" s="89"/>
      <c r="C917" s="89"/>
      <c r="D917" s="89"/>
      <c r="E917" s="90"/>
      <c r="F917" s="89"/>
      <c r="G917" s="89"/>
      <c r="H917" s="89"/>
      <c r="I917" s="89"/>
      <c r="J917" s="92" t="str">
        <f>IFERROR(IF(Table2[[#This Row],[Item Code]]="","",SUMIFS('PO Management'!G:G,'PO Management'!E:E,Table2[[#This Row],[Item Code]],'PO Management'!K:K,"receive from stock")),"")</f>
        <v/>
      </c>
      <c r="K917" s="92" t="str">
        <f>IFERROR(IF(Table2[[#This Row],[Item Code]]="","",SUMIFS('PO Management'!G:G,'PO Management'!E:E,Table2[[#This Row],[Item Code]],'PO Management'!O:O,"received")),"")</f>
        <v/>
      </c>
      <c r="L917" s="92" t="str">
        <f>IFERROR(IF(Table2[[#This Row],[Item Code]]="","",Table2[[#This Row],[Beginning On Hand Stock]]-Table2[[#This Row],[Delivered from stock]]+Table2[[#This Row],[Adding to stock]]),"")</f>
        <v/>
      </c>
    </row>
    <row r="918" spans="2:12" ht="30" customHeight="1" x14ac:dyDescent="0.25">
      <c r="B918" s="89"/>
      <c r="C918" s="89"/>
      <c r="D918" s="89"/>
      <c r="E918" s="90"/>
      <c r="F918" s="89"/>
      <c r="G918" s="89"/>
      <c r="H918" s="89"/>
      <c r="I918" s="89"/>
      <c r="J918" s="92" t="str">
        <f>IFERROR(IF(Table2[[#This Row],[Item Code]]="","",SUMIFS('PO Management'!G:G,'PO Management'!E:E,Table2[[#This Row],[Item Code]],'PO Management'!K:K,"receive from stock")),"")</f>
        <v/>
      </c>
      <c r="K918" s="92" t="str">
        <f>IFERROR(IF(Table2[[#This Row],[Item Code]]="","",SUMIFS('PO Management'!G:G,'PO Management'!E:E,Table2[[#This Row],[Item Code]],'PO Management'!O:O,"received")),"")</f>
        <v/>
      </c>
      <c r="L918" s="92" t="str">
        <f>IFERROR(IF(Table2[[#This Row],[Item Code]]="","",Table2[[#This Row],[Beginning On Hand Stock]]-Table2[[#This Row],[Delivered from stock]]+Table2[[#This Row],[Adding to stock]]),"")</f>
        <v/>
      </c>
    </row>
    <row r="919" spans="2:12" ht="30" customHeight="1" x14ac:dyDescent="0.25">
      <c r="B919" s="89"/>
      <c r="C919" s="89"/>
      <c r="D919" s="89"/>
      <c r="E919" s="90"/>
      <c r="F919" s="89"/>
      <c r="G919" s="89"/>
      <c r="H919" s="89"/>
      <c r="I919" s="89"/>
      <c r="J919" s="92" t="str">
        <f>IFERROR(IF(Table2[[#This Row],[Item Code]]="","",SUMIFS('PO Management'!G:G,'PO Management'!E:E,Table2[[#This Row],[Item Code]],'PO Management'!K:K,"receive from stock")),"")</f>
        <v/>
      </c>
      <c r="K919" s="92" t="str">
        <f>IFERROR(IF(Table2[[#This Row],[Item Code]]="","",SUMIFS('PO Management'!G:G,'PO Management'!E:E,Table2[[#This Row],[Item Code]],'PO Management'!O:O,"received")),"")</f>
        <v/>
      </c>
      <c r="L919" s="92" t="str">
        <f>IFERROR(IF(Table2[[#This Row],[Item Code]]="","",Table2[[#This Row],[Beginning On Hand Stock]]-Table2[[#This Row],[Delivered from stock]]+Table2[[#This Row],[Adding to stock]]),"")</f>
        <v/>
      </c>
    </row>
    <row r="920" spans="2:12" ht="30" customHeight="1" x14ac:dyDescent="0.25">
      <c r="B920" s="89"/>
      <c r="C920" s="89"/>
      <c r="D920" s="89"/>
      <c r="E920" s="90"/>
      <c r="F920" s="89"/>
      <c r="G920" s="89"/>
      <c r="H920" s="89"/>
      <c r="I920" s="89"/>
      <c r="J920" s="92" t="str">
        <f>IFERROR(IF(Table2[[#This Row],[Item Code]]="","",SUMIFS('PO Management'!G:G,'PO Management'!E:E,Table2[[#This Row],[Item Code]],'PO Management'!K:K,"receive from stock")),"")</f>
        <v/>
      </c>
      <c r="K920" s="92" t="str">
        <f>IFERROR(IF(Table2[[#This Row],[Item Code]]="","",SUMIFS('PO Management'!G:G,'PO Management'!E:E,Table2[[#This Row],[Item Code]],'PO Management'!O:O,"received")),"")</f>
        <v/>
      </c>
      <c r="L920" s="92" t="str">
        <f>IFERROR(IF(Table2[[#This Row],[Item Code]]="","",Table2[[#This Row],[Beginning On Hand Stock]]-Table2[[#This Row],[Delivered from stock]]+Table2[[#This Row],[Adding to stock]]),"")</f>
        <v/>
      </c>
    </row>
    <row r="921" spans="2:12" ht="30" customHeight="1" x14ac:dyDescent="0.25">
      <c r="B921" s="89"/>
      <c r="C921" s="89"/>
      <c r="D921" s="89"/>
      <c r="E921" s="90"/>
      <c r="F921" s="89"/>
      <c r="G921" s="89"/>
      <c r="H921" s="89"/>
      <c r="I921" s="89"/>
      <c r="J921" s="92" t="str">
        <f>IFERROR(IF(Table2[[#This Row],[Item Code]]="","",SUMIFS('PO Management'!G:G,'PO Management'!E:E,Table2[[#This Row],[Item Code]],'PO Management'!K:K,"receive from stock")),"")</f>
        <v/>
      </c>
      <c r="K921" s="92" t="str">
        <f>IFERROR(IF(Table2[[#This Row],[Item Code]]="","",SUMIFS('PO Management'!G:G,'PO Management'!E:E,Table2[[#This Row],[Item Code]],'PO Management'!O:O,"received")),"")</f>
        <v/>
      </c>
      <c r="L921" s="92" t="str">
        <f>IFERROR(IF(Table2[[#This Row],[Item Code]]="","",Table2[[#This Row],[Beginning On Hand Stock]]-Table2[[#This Row],[Delivered from stock]]+Table2[[#This Row],[Adding to stock]]),"")</f>
        <v/>
      </c>
    </row>
    <row r="922" spans="2:12" ht="30" customHeight="1" x14ac:dyDescent="0.25">
      <c r="B922" s="89"/>
      <c r="C922" s="89"/>
      <c r="D922" s="89"/>
      <c r="E922" s="90"/>
      <c r="F922" s="89"/>
      <c r="G922" s="89"/>
      <c r="H922" s="89"/>
      <c r="I922" s="89"/>
      <c r="J922" s="92" t="str">
        <f>IFERROR(IF(Table2[[#This Row],[Item Code]]="","",SUMIFS('PO Management'!G:G,'PO Management'!E:E,Table2[[#This Row],[Item Code]],'PO Management'!K:K,"receive from stock")),"")</f>
        <v/>
      </c>
      <c r="K922" s="92" t="str">
        <f>IFERROR(IF(Table2[[#This Row],[Item Code]]="","",SUMIFS('PO Management'!G:G,'PO Management'!E:E,Table2[[#This Row],[Item Code]],'PO Management'!O:O,"received")),"")</f>
        <v/>
      </c>
      <c r="L922" s="92" t="str">
        <f>IFERROR(IF(Table2[[#This Row],[Item Code]]="","",Table2[[#This Row],[Beginning On Hand Stock]]-Table2[[#This Row],[Delivered from stock]]+Table2[[#This Row],[Adding to stock]]),"")</f>
        <v/>
      </c>
    </row>
    <row r="923" spans="2:12" ht="30" customHeight="1" x14ac:dyDescent="0.25">
      <c r="B923" s="89"/>
      <c r="C923" s="89"/>
      <c r="D923" s="89"/>
      <c r="E923" s="90"/>
      <c r="F923" s="89"/>
      <c r="G923" s="89"/>
      <c r="H923" s="89"/>
      <c r="I923" s="89"/>
      <c r="J923" s="92" t="str">
        <f>IFERROR(IF(Table2[[#This Row],[Item Code]]="","",SUMIFS('PO Management'!G:G,'PO Management'!E:E,Table2[[#This Row],[Item Code]],'PO Management'!K:K,"receive from stock")),"")</f>
        <v/>
      </c>
      <c r="K923" s="92" t="str">
        <f>IFERROR(IF(Table2[[#This Row],[Item Code]]="","",SUMIFS('PO Management'!G:G,'PO Management'!E:E,Table2[[#This Row],[Item Code]],'PO Management'!O:O,"received")),"")</f>
        <v/>
      </c>
      <c r="L923" s="92" t="str">
        <f>IFERROR(IF(Table2[[#This Row],[Item Code]]="","",Table2[[#This Row],[Beginning On Hand Stock]]-Table2[[#This Row],[Delivered from stock]]+Table2[[#This Row],[Adding to stock]]),"")</f>
        <v/>
      </c>
    </row>
    <row r="924" spans="2:12" ht="30" customHeight="1" x14ac:dyDescent="0.25">
      <c r="B924" s="89"/>
      <c r="C924" s="89"/>
      <c r="D924" s="89"/>
      <c r="E924" s="90"/>
      <c r="F924" s="89"/>
      <c r="G924" s="89"/>
      <c r="H924" s="89"/>
      <c r="I924" s="89"/>
      <c r="J924" s="92" t="str">
        <f>IFERROR(IF(Table2[[#This Row],[Item Code]]="","",SUMIFS('PO Management'!G:G,'PO Management'!E:E,Table2[[#This Row],[Item Code]],'PO Management'!K:K,"receive from stock")),"")</f>
        <v/>
      </c>
      <c r="K924" s="92" t="str">
        <f>IFERROR(IF(Table2[[#This Row],[Item Code]]="","",SUMIFS('PO Management'!G:G,'PO Management'!E:E,Table2[[#This Row],[Item Code]],'PO Management'!O:O,"received")),"")</f>
        <v/>
      </c>
      <c r="L924" s="92" t="str">
        <f>IFERROR(IF(Table2[[#This Row],[Item Code]]="","",Table2[[#This Row],[Beginning On Hand Stock]]-Table2[[#This Row],[Delivered from stock]]+Table2[[#This Row],[Adding to stock]]),"")</f>
        <v/>
      </c>
    </row>
    <row r="925" spans="2:12" ht="30" customHeight="1" x14ac:dyDescent="0.25">
      <c r="B925" s="89"/>
      <c r="C925" s="89"/>
      <c r="D925" s="89"/>
      <c r="E925" s="90"/>
      <c r="F925" s="89"/>
      <c r="G925" s="89"/>
      <c r="H925" s="89"/>
      <c r="I925" s="89"/>
      <c r="J925" s="92" t="str">
        <f>IFERROR(IF(Table2[[#This Row],[Item Code]]="","",SUMIFS('PO Management'!G:G,'PO Management'!E:E,Table2[[#This Row],[Item Code]],'PO Management'!K:K,"receive from stock")),"")</f>
        <v/>
      </c>
      <c r="K925" s="92" t="str">
        <f>IFERROR(IF(Table2[[#This Row],[Item Code]]="","",SUMIFS('PO Management'!G:G,'PO Management'!E:E,Table2[[#This Row],[Item Code]],'PO Management'!O:O,"received")),"")</f>
        <v/>
      </c>
      <c r="L925" s="92" t="str">
        <f>IFERROR(IF(Table2[[#This Row],[Item Code]]="","",Table2[[#This Row],[Beginning On Hand Stock]]-Table2[[#This Row],[Delivered from stock]]+Table2[[#This Row],[Adding to stock]]),"")</f>
        <v/>
      </c>
    </row>
    <row r="926" spans="2:12" ht="30" customHeight="1" x14ac:dyDescent="0.25">
      <c r="B926" s="89"/>
      <c r="C926" s="89"/>
      <c r="D926" s="89"/>
      <c r="E926" s="90"/>
      <c r="F926" s="89"/>
      <c r="G926" s="89"/>
      <c r="H926" s="89"/>
      <c r="I926" s="89"/>
      <c r="J926" s="92" t="str">
        <f>IFERROR(IF(Table2[[#This Row],[Item Code]]="","",SUMIFS('PO Management'!G:G,'PO Management'!E:E,Table2[[#This Row],[Item Code]],'PO Management'!K:K,"receive from stock")),"")</f>
        <v/>
      </c>
      <c r="K926" s="92" t="str">
        <f>IFERROR(IF(Table2[[#This Row],[Item Code]]="","",SUMIFS('PO Management'!G:G,'PO Management'!E:E,Table2[[#This Row],[Item Code]],'PO Management'!O:O,"received")),"")</f>
        <v/>
      </c>
      <c r="L926" s="92" t="str">
        <f>IFERROR(IF(Table2[[#This Row],[Item Code]]="","",Table2[[#This Row],[Beginning On Hand Stock]]-Table2[[#This Row],[Delivered from stock]]+Table2[[#This Row],[Adding to stock]]),"")</f>
        <v/>
      </c>
    </row>
    <row r="927" spans="2:12" ht="30" customHeight="1" x14ac:dyDescent="0.25">
      <c r="B927" s="89"/>
      <c r="C927" s="89"/>
      <c r="D927" s="89"/>
      <c r="E927" s="90"/>
      <c r="F927" s="89"/>
      <c r="G927" s="89"/>
      <c r="H927" s="89"/>
      <c r="I927" s="89"/>
      <c r="J927" s="92" t="str">
        <f>IFERROR(IF(Table2[[#This Row],[Item Code]]="","",SUMIFS('PO Management'!G:G,'PO Management'!E:E,Table2[[#This Row],[Item Code]],'PO Management'!K:K,"receive from stock")),"")</f>
        <v/>
      </c>
      <c r="K927" s="92" t="str">
        <f>IFERROR(IF(Table2[[#This Row],[Item Code]]="","",SUMIFS('PO Management'!G:G,'PO Management'!E:E,Table2[[#This Row],[Item Code]],'PO Management'!O:O,"received")),"")</f>
        <v/>
      </c>
      <c r="L927" s="92" t="str">
        <f>IFERROR(IF(Table2[[#This Row],[Item Code]]="","",Table2[[#This Row],[Beginning On Hand Stock]]-Table2[[#This Row],[Delivered from stock]]+Table2[[#This Row],[Adding to stock]]),"")</f>
        <v/>
      </c>
    </row>
    <row r="928" spans="2:12" ht="30" customHeight="1" x14ac:dyDescent="0.25">
      <c r="B928" s="89"/>
      <c r="C928" s="89"/>
      <c r="D928" s="89"/>
      <c r="E928" s="90"/>
      <c r="F928" s="89"/>
      <c r="G928" s="89"/>
      <c r="H928" s="89"/>
      <c r="I928" s="89"/>
      <c r="J928" s="92" t="str">
        <f>IFERROR(IF(Table2[[#This Row],[Item Code]]="","",SUMIFS('PO Management'!G:G,'PO Management'!E:E,Table2[[#This Row],[Item Code]],'PO Management'!K:K,"receive from stock")),"")</f>
        <v/>
      </c>
      <c r="K928" s="92" t="str">
        <f>IFERROR(IF(Table2[[#This Row],[Item Code]]="","",SUMIFS('PO Management'!G:G,'PO Management'!E:E,Table2[[#This Row],[Item Code]],'PO Management'!O:O,"received")),"")</f>
        <v/>
      </c>
      <c r="L928" s="92" t="str">
        <f>IFERROR(IF(Table2[[#This Row],[Item Code]]="","",Table2[[#This Row],[Beginning On Hand Stock]]-Table2[[#This Row],[Delivered from stock]]+Table2[[#This Row],[Adding to stock]]),"")</f>
        <v/>
      </c>
    </row>
    <row r="929" spans="2:12" ht="30" customHeight="1" x14ac:dyDescent="0.25">
      <c r="B929" s="89"/>
      <c r="C929" s="89"/>
      <c r="D929" s="89"/>
      <c r="E929" s="90"/>
      <c r="F929" s="89"/>
      <c r="G929" s="89"/>
      <c r="H929" s="89"/>
      <c r="I929" s="89"/>
      <c r="J929" s="92" t="str">
        <f>IFERROR(IF(Table2[[#This Row],[Item Code]]="","",SUMIFS('PO Management'!G:G,'PO Management'!E:E,Table2[[#This Row],[Item Code]],'PO Management'!K:K,"receive from stock")),"")</f>
        <v/>
      </c>
      <c r="K929" s="92" t="str">
        <f>IFERROR(IF(Table2[[#This Row],[Item Code]]="","",SUMIFS('PO Management'!G:G,'PO Management'!E:E,Table2[[#This Row],[Item Code]],'PO Management'!O:O,"received")),"")</f>
        <v/>
      </c>
      <c r="L929" s="92" t="str">
        <f>IFERROR(IF(Table2[[#This Row],[Item Code]]="","",Table2[[#This Row],[Beginning On Hand Stock]]-Table2[[#This Row],[Delivered from stock]]+Table2[[#This Row],[Adding to stock]]),"")</f>
        <v/>
      </c>
    </row>
    <row r="930" spans="2:12" ht="30" customHeight="1" x14ac:dyDescent="0.25">
      <c r="B930" s="89"/>
      <c r="C930" s="89"/>
      <c r="D930" s="89"/>
      <c r="E930" s="90"/>
      <c r="F930" s="89"/>
      <c r="G930" s="89"/>
      <c r="H930" s="89"/>
      <c r="I930" s="89"/>
      <c r="J930" s="92" t="str">
        <f>IFERROR(IF(Table2[[#This Row],[Item Code]]="","",SUMIFS('PO Management'!G:G,'PO Management'!E:E,Table2[[#This Row],[Item Code]],'PO Management'!K:K,"receive from stock")),"")</f>
        <v/>
      </c>
      <c r="K930" s="92" t="str">
        <f>IFERROR(IF(Table2[[#This Row],[Item Code]]="","",SUMIFS('PO Management'!G:G,'PO Management'!E:E,Table2[[#This Row],[Item Code]],'PO Management'!O:O,"received")),"")</f>
        <v/>
      </c>
      <c r="L930" s="92" t="str">
        <f>IFERROR(IF(Table2[[#This Row],[Item Code]]="","",Table2[[#This Row],[Beginning On Hand Stock]]-Table2[[#This Row],[Delivered from stock]]+Table2[[#This Row],[Adding to stock]]),"")</f>
        <v/>
      </c>
    </row>
    <row r="931" spans="2:12" ht="30" customHeight="1" x14ac:dyDescent="0.25">
      <c r="B931" s="89"/>
      <c r="C931" s="89"/>
      <c r="D931" s="89"/>
      <c r="E931" s="90"/>
      <c r="F931" s="89"/>
      <c r="G931" s="89"/>
      <c r="H931" s="89"/>
      <c r="I931" s="89"/>
      <c r="J931" s="92" t="str">
        <f>IFERROR(IF(Table2[[#This Row],[Item Code]]="","",SUMIFS('PO Management'!G:G,'PO Management'!E:E,Table2[[#This Row],[Item Code]],'PO Management'!K:K,"receive from stock")),"")</f>
        <v/>
      </c>
      <c r="K931" s="92" t="str">
        <f>IFERROR(IF(Table2[[#This Row],[Item Code]]="","",SUMIFS('PO Management'!G:G,'PO Management'!E:E,Table2[[#This Row],[Item Code]],'PO Management'!O:O,"received")),"")</f>
        <v/>
      </c>
      <c r="L931" s="92" t="str">
        <f>IFERROR(IF(Table2[[#This Row],[Item Code]]="","",Table2[[#This Row],[Beginning On Hand Stock]]-Table2[[#This Row],[Delivered from stock]]+Table2[[#This Row],[Adding to stock]]),"")</f>
        <v/>
      </c>
    </row>
    <row r="932" spans="2:12" ht="30" customHeight="1" x14ac:dyDescent="0.25">
      <c r="B932" s="89"/>
      <c r="C932" s="89"/>
      <c r="D932" s="89"/>
      <c r="E932" s="90"/>
      <c r="F932" s="89"/>
      <c r="G932" s="89"/>
      <c r="H932" s="89"/>
      <c r="I932" s="89"/>
      <c r="J932" s="92" t="str">
        <f>IFERROR(IF(Table2[[#This Row],[Item Code]]="","",SUMIFS('PO Management'!G:G,'PO Management'!E:E,Table2[[#This Row],[Item Code]],'PO Management'!K:K,"receive from stock")),"")</f>
        <v/>
      </c>
      <c r="K932" s="92" t="str">
        <f>IFERROR(IF(Table2[[#This Row],[Item Code]]="","",SUMIFS('PO Management'!G:G,'PO Management'!E:E,Table2[[#This Row],[Item Code]],'PO Management'!O:O,"received")),"")</f>
        <v/>
      </c>
      <c r="L932" s="92" t="str">
        <f>IFERROR(IF(Table2[[#This Row],[Item Code]]="","",Table2[[#This Row],[Beginning On Hand Stock]]-Table2[[#This Row],[Delivered from stock]]+Table2[[#This Row],[Adding to stock]]),"")</f>
        <v/>
      </c>
    </row>
    <row r="933" spans="2:12" ht="30" customHeight="1" x14ac:dyDescent="0.25">
      <c r="B933" s="89"/>
      <c r="C933" s="89"/>
      <c r="D933" s="89"/>
      <c r="E933" s="90"/>
      <c r="F933" s="89"/>
      <c r="G933" s="89"/>
      <c r="H933" s="89"/>
      <c r="I933" s="89"/>
      <c r="J933" s="92" t="str">
        <f>IFERROR(IF(Table2[[#This Row],[Item Code]]="","",SUMIFS('PO Management'!G:G,'PO Management'!E:E,Table2[[#This Row],[Item Code]],'PO Management'!K:K,"receive from stock")),"")</f>
        <v/>
      </c>
      <c r="K933" s="92" t="str">
        <f>IFERROR(IF(Table2[[#This Row],[Item Code]]="","",SUMIFS('PO Management'!G:G,'PO Management'!E:E,Table2[[#This Row],[Item Code]],'PO Management'!O:O,"received")),"")</f>
        <v/>
      </c>
      <c r="L933" s="92" t="str">
        <f>IFERROR(IF(Table2[[#This Row],[Item Code]]="","",Table2[[#This Row],[Beginning On Hand Stock]]-Table2[[#This Row],[Delivered from stock]]+Table2[[#This Row],[Adding to stock]]),"")</f>
        <v/>
      </c>
    </row>
    <row r="934" spans="2:12" ht="30" customHeight="1" x14ac:dyDescent="0.25">
      <c r="B934" s="89"/>
      <c r="C934" s="89"/>
      <c r="D934" s="89"/>
      <c r="E934" s="90"/>
      <c r="F934" s="89"/>
      <c r="G934" s="89"/>
      <c r="H934" s="89"/>
      <c r="I934" s="89"/>
      <c r="J934" s="92" t="str">
        <f>IFERROR(IF(Table2[[#This Row],[Item Code]]="","",SUMIFS('PO Management'!G:G,'PO Management'!E:E,Table2[[#This Row],[Item Code]],'PO Management'!K:K,"receive from stock")),"")</f>
        <v/>
      </c>
      <c r="K934" s="92" t="str">
        <f>IFERROR(IF(Table2[[#This Row],[Item Code]]="","",SUMIFS('PO Management'!G:G,'PO Management'!E:E,Table2[[#This Row],[Item Code]],'PO Management'!O:O,"received")),"")</f>
        <v/>
      </c>
      <c r="L934" s="92" t="str">
        <f>IFERROR(IF(Table2[[#This Row],[Item Code]]="","",Table2[[#This Row],[Beginning On Hand Stock]]-Table2[[#This Row],[Delivered from stock]]+Table2[[#This Row],[Adding to stock]]),"")</f>
        <v/>
      </c>
    </row>
    <row r="935" spans="2:12" ht="30" customHeight="1" x14ac:dyDescent="0.25">
      <c r="B935" s="89"/>
      <c r="C935" s="89"/>
      <c r="D935" s="89"/>
      <c r="E935" s="90"/>
      <c r="F935" s="89"/>
      <c r="G935" s="89"/>
      <c r="H935" s="89"/>
      <c r="I935" s="89"/>
      <c r="J935" s="92" t="str">
        <f>IFERROR(IF(Table2[[#This Row],[Item Code]]="","",SUMIFS('PO Management'!G:G,'PO Management'!E:E,Table2[[#This Row],[Item Code]],'PO Management'!K:K,"receive from stock")),"")</f>
        <v/>
      </c>
      <c r="K935" s="92" t="str">
        <f>IFERROR(IF(Table2[[#This Row],[Item Code]]="","",SUMIFS('PO Management'!G:G,'PO Management'!E:E,Table2[[#This Row],[Item Code]],'PO Management'!O:O,"received")),"")</f>
        <v/>
      </c>
      <c r="L935" s="92" t="str">
        <f>IFERROR(IF(Table2[[#This Row],[Item Code]]="","",Table2[[#This Row],[Beginning On Hand Stock]]-Table2[[#This Row],[Delivered from stock]]+Table2[[#This Row],[Adding to stock]]),"")</f>
        <v/>
      </c>
    </row>
    <row r="936" spans="2:12" ht="30" customHeight="1" x14ac:dyDescent="0.25">
      <c r="B936" s="89"/>
      <c r="C936" s="89"/>
      <c r="D936" s="89"/>
      <c r="E936" s="90"/>
      <c r="F936" s="89"/>
      <c r="G936" s="89"/>
      <c r="H936" s="89"/>
      <c r="I936" s="89"/>
      <c r="J936" s="92" t="str">
        <f>IFERROR(IF(Table2[[#This Row],[Item Code]]="","",SUMIFS('PO Management'!G:G,'PO Management'!E:E,Table2[[#This Row],[Item Code]],'PO Management'!K:K,"receive from stock")),"")</f>
        <v/>
      </c>
      <c r="K936" s="92" t="str">
        <f>IFERROR(IF(Table2[[#This Row],[Item Code]]="","",SUMIFS('PO Management'!G:G,'PO Management'!E:E,Table2[[#This Row],[Item Code]],'PO Management'!O:O,"received")),"")</f>
        <v/>
      </c>
      <c r="L936" s="92" t="str">
        <f>IFERROR(IF(Table2[[#This Row],[Item Code]]="","",Table2[[#This Row],[Beginning On Hand Stock]]-Table2[[#This Row],[Delivered from stock]]+Table2[[#This Row],[Adding to stock]]),"")</f>
        <v/>
      </c>
    </row>
    <row r="937" spans="2:12" ht="30" customHeight="1" x14ac:dyDescent="0.25">
      <c r="B937" s="89"/>
      <c r="C937" s="89"/>
      <c r="D937" s="89"/>
      <c r="E937" s="90"/>
      <c r="F937" s="89"/>
      <c r="G937" s="89"/>
      <c r="H937" s="89"/>
      <c r="I937" s="89"/>
      <c r="J937" s="92" t="str">
        <f>IFERROR(IF(Table2[[#This Row],[Item Code]]="","",SUMIFS('PO Management'!G:G,'PO Management'!E:E,Table2[[#This Row],[Item Code]],'PO Management'!K:K,"receive from stock")),"")</f>
        <v/>
      </c>
      <c r="K937" s="92" t="str">
        <f>IFERROR(IF(Table2[[#This Row],[Item Code]]="","",SUMIFS('PO Management'!G:G,'PO Management'!E:E,Table2[[#This Row],[Item Code]],'PO Management'!O:O,"received")),"")</f>
        <v/>
      </c>
      <c r="L937" s="92" t="str">
        <f>IFERROR(IF(Table2[[#This Row],[Item Code]]="","",Table2[[#This Row],[Beginning On Hand Stock]]-Table2[[#This Row],[Delivered from stock]]+Table2[[#This Row],[Adding to stock]]),"")</f>
        <v/>
      </c>
    </row>
    <row r="938" spans="2:12" ht="30" customHeight="1" x14ac:dyDescent="0.25">
      <c r="B938" s="89"/>
      <c r="C938" s="89"/>
      <c r="D938" s="89"/>
      <c r="E938" s="90"/>
      <c r="F938" s="89"/>
      <c r="G938" s="89"/>
      <c r="H938" s="89"/>
      <c r="I938" s="89"/>
      <c r="J938" s="92" t="str">
        <f>IFERROR(IF(Table2[[#This Row],[Item Code]]="","",SUMIFS('PO Management'!G:G,'PO Management'!E:E,Table2[[#This Row],[Item Code]],'PO Management'!K:K,"receive from stock")),"")</f>
        <v/>
      </c>
      <c r="K938" s="92" t="str">
        <f>IFERROR(IF(Table2[[#This Row],[Item Code]]="","",SUMIFS('PO Management'!G:G,'PO Management'!E:E,Table2[[#This Row],[Item Code]],'PO Management'!O:O,"received")),"")</f>
        <v/>
      </c>
      <c r="L938" s="92" t="str">
        <f>IFERROR(IF(Table2[[#This Row],[Item Code]]="","",Table2[[#This Row],[Beginning On Hand Stock]]-Table2[[#This Row],[Delivered from stock]]+Table2[[#This Row],[Adding to stock]]),"")</f>
        <v/>
      </c>
    </row>
    <row r="939" spans="2:12" ht="30" customHeight="1" x14ac:dyDescent="0.25">
      <c r="B939" s="89"/>
      <c r="C939" s="89"/>
      <c r="D939" s="89"/>
      <c r="E939" s="90"/>
      <c r="F939" s="89"/>
      <c r="G939" s="89"/>
      <c r="H939" s="89"/>
      <c r="I939" s="89"/>
      <c r="J939" s="92" t="str">
        <f>IFERROR(IF(Table2[[#This Row],[Item Code]]="","",SUMIFS('PO Management'!G:G,'PO Management'!E:E,Table2[[#This Row],[Item Code]],'PO Management'!K:K,"receive from stock")),"")</f>
        <v/>
      </c>
      <c r="K939" s="92" t="str">
        <f>IFERROR(IF(Table2[[#This Row],[Item Code]]="","",SUMIFS('PO Management'!G:G,'PO Management'!E:E,Table2[[#This Row],[Item Code]],'PO Management'!O:O,"received")),"")</f>
        <v/>
      </c>
      <c r="L939" s="92" t="str">
        <f>IFERROR(IF(Table2[[#This Row],[Item Code]]="","",Table2[[#This Row],[Beginning On Hand Stock]]-Table2[[#This Row],[Delivered from stock]]+Table2[[#This Row],[Adding to stock]]),"")</f>
        <v/>
      </c>
    </row>
    <row r="940" spans="2:12" ht="30" customHeight="1" x14ac:dyDescent="0.25">
      <c r="B940" s="89"/>
      <c r="C940" s="89"/>
      <c r="D940" s="89"/>
      <c r="E940" s="90"/>
      <c r="F940" s="89"/>
      <c r="G940" s="89"/>
      <c r="H940" s="89"/>
      <c r="I940" s="89"/>
      <c r="J940" s="92" t="str">
        <f>IFERROR(IF(Table2[[#This Row],[Item Code]]="","",SUMIFS('PO Management'!G:G,'PO Management'!E:E,Table2[[#This Row],[Item Code]],'PO Management'!K:K,"receive from stock")),"")</f>
        <v/>
      </c>
      <c r="K940" s="92" t="str">
        <f>IFERROR(IF(Table2[[#This Row],[Item Code]]="","",SUMIFS('PO Management'!G:G,'PO Management'!E:E,Table2[[#This Row],[Item Code]],'PO Management'!O:O,"received")),"")</f>
        <v/>
      </c>
      <c r="L940" s="92" t="str">
        <f>IFERROR(IF(Table2[[#This Row],[Item Code]]="","",Table2[[#This Row],[Beginning On Hand Stock]]-Table2[[#This Row],[Delivered from stock]]+Table2[[#This Row],[Adding to stock]]),"")</f>
        <v/>
      </c>
    </row>
    <row r="941" spans="2:12" ht="30" customHeight="1" x14ac:dyDescent="0.25">
      <c r="B941" s="89"/>
      <c r="C941" s="89"/>
      <c r="D941" s="89"/>
      <c r="E941" s="90"/>
      <c r="F941" s="89"/>
      <c r="G941" s="89"/>
      <c r="H941" s="89"/>
      <c r="I941" s="89"/>
      <c r="J941" s="92" t="str">
        <f>IFERROR(IF(Table2[[#This Row],[Item Code]]="","",SUMIFS('PO Management'!G:G,'PO Management'!E:E,Table2[[#This Row],[Item Code]],'PO Management'!K:K,"receive from stock")),"")</f>
        <v/>
      </c>
      <c r="K941" s="92" t="str">
        <f>IFERROR(IF(Table2[[#This Row],[Item Code]]="","",SUMIFS('PO Management'!G:G,'PO Management'!E:E,Table2[[#This Row],[Item Code]],'PO Management'!O:O,"received")),"")</f>
        <v/>
      </c>
      <c r="L941" s="92" t="str">
        <f>IFERROR(IF(Table2[[#This Row],[Item Code]]="","",Table2[[#This Row],[Beginning On Hand Stock]]-Table2[[#This Row],[Delivered from stock]]+Table2[[#This Row],[Adding to stock]]),"")</f>
        <v/>
      </c>
    </row>
    <row r="942" spans="2:12" ht="30" customHeight="1" x14ac:dyDescent="0.25">
      <c r="B942" s="89"/>
      <c r="C942" s="89"/>
      <c r="D942" s="89"/>
      <c r="E942" s="90"/>
      <c r="F942" s="89"/>
      <c r="G942" s="89"/>
      <c r="H942" s="89"/>
      <c r="I942" s="89"/>
      <c r="J942" s="92" t="str">
        <f>IFERROR(IF(Table2[[#This Row],[Item Code]]="","",SUMIFS('PO Management'!G:G,'PO Management'!E:E,Table2[[#This Row],[Item Code]],'PO Management'!K:K,"receive from stock")),"")</f>
        <v/>
      </c>
      <c r="K942" s="92" t="str">
        <f>IFERROR(IF(Table2[[#This Row],[Item Code]]="","",SUMIFS('PO Management'!G:G,'PO Management'!E:E,Table2[[#This Row],[Item Code]],'PO Management'!O:O,"received")),"")</f>
        <v/>
      </c>
      <c r="L942" s="92" t="str">
        <f>IFERROR(IF(Table2[[#This Row],[Item Code]]="","",Table2[[#This Row],[Beginning On Hand Stock]]-Table2[[#This Row],[Delivered from stock]]+Table2[[#This Row],[Adding to stock]]),"")</f>
        <v/>
      </c>
    </row>
    <row r="943" spans="2:12" ht="30" customHeight="1" x14ac:dyDescent="0.25">
      <c r="B943" s="89"/>
      <c r="C943" s="89"/>
      <c r="D943" s="89"/>
      <c r="E943" s="90"/>
      <c r="F943" s="89"/>
      <c r="G943" s="89"/>
      <c r="H943" s="89"/>
      <c r="I943" s="89"/>
      <c r="J943" s="92" t="str">
        <f>IFERROR(IF(Table2[[#This Row],[Item Code]]="","",SUMIFS('PO Management'!G:G,'PO Management'!E:E,Table2[[#This Row],[Item Code]],'PO Management'!K:K,"receive from stock")),"")</f>
        <v/>
      </c>
      <c r="K943" s="92" t="str">
        <f>IFERROR(IF(Table2[[#This Row],[Item Code]]="","",SUMIFS('PO Management'!G:G,'PO Management'!E:E,Table2[[#This Row],[Item Code]],'PO Management'!O:O,"received")),"")</f>
        <v/>
      </c>
      <c r="L943" s="92" t="str">
        <f>IFERROR(IF(Table2[[#This Row],[Item Code]]="","",Table2[[#This Row],[Beginning On Hand Stock]]-Table2[[#This Row],[Delivered from stock]]+Table2[[#This Row],[Adding to stock]]),"")</f>
        <v/>
      </c>
    </row>
    <row r="944" spans="2:12" ht="30" customHeight="1" x14ac:dyDescent="0.25">
      <c r="B944" s="89"/>
      <c r="C944" s="89"/>
      <c r="D944" s="89"/>
      <c r="E944" s="90"/>
      <c r="F944" s="89"/>
      <c r="G944" s="89"/>
      <c r="H944" s="89"/>
      <c r="I944" s="89"/>
      <c r="J944" s="92" t="str">
        <f>IFERROR(IF(Table2[[#This Row],[Item Code]]="","",SUMIFS('PO Management'!G:G,'PO Management'!E:E,Table2[[#This Row],[Item Code]],'PO Management'!K:K,"receive from stock")),"")</f>
        <v/>
      </c>
      <c r="K944" s="92" t="str">
        <f>IFERROR(IF(Table2[[#This Row],[Item Code]]="","",SUMIFS('PO Management'!G:G,'PO Management'!E:E,Table2[[#This Row],[Item Code]],'PO Management'!O:O,"received")),"")</f>
        <v/>
      </c>
      <c r="L944" s="92" t="str">
        <f>IFERROR(IF(Table2[[#This Row],[Item Code]]="","",Table2[[#This Row],[Beginning On Hand Stock]]-Table2[[#This Row],[Delivered from stock]]+Table2[[#This Row],[Adding to stock]]),"")</f>
        <v/>
      </c>
    </row>
    <row r="945" spans="2:12" ht="30" customHeight="1" x14ac:dyDescent="0.25">
      <c r="B945" s="89"/>
      <c r="C945" s="89"/>
      <c r="D945" s="89"/>
      <c r="E945" s="90"/>
      <c r="F945" s="89"/>
      <c r="G945" s="89"/>
      <c r="H945" s="89"/>
      <c r="I945" s="89"/>
      <c r="J945" s="92" t="str">
        <f>IFERROR(IF(Table2[[#This Row],[Item Code]]="","",SUMIFS('PO Management'!G:G,'PO Management'!E:E,Table2[[#This Row],[Item Code]],'PO Management'!K:K,"receive from stock")),"")</f>
        <v/>
      </c>
      <c r="K945" s="92" t="str">
        <f>IFERROR(IF(Table2[[#This Row],[Item Code]]="","",SUMIFS('PO Management'!G:G,'PO Management'!E:E,Table2[[#This Row],[Item Code]],'PO Management'!O:O,"received")),"")</f>
        <v/>
      </c>
      <c r="L945" s="92" t="str">
        <f>IFERROR(IF(Table2[[#This Row],[Item Code]]="","",Table2[[#This Row],[Beginning On Hand Stock]]-Table2[[#This Row],[Delivered from stock]]+Table2[[#This Row],[Adding to stock]]),"")</f>
        <v/>
      </c>
    </row>
    <row r="946" spans="2:12" ht="30" customHeight="1" x14ac:dyDescent="0.25">
      <c r="B946" s="89"/>
      <c r="C946" s="89"/>
      <c r="D946" s="89"/>
      <c r="E946" s="90"/>
      <c r="F946" s="89"/>
      <c r="G946" s="89"/>
      <c r="H946" s="89"/>
      <c r="I946" s="89"/>
      <c r="J946" s="92" t="str">
        <f>IFERROR(IF(Table2[[#This Row],[Item Code]]="","",SUMIFS('PO Management'!G:G,'PO Management'!E:E,Table2[[#This Row],[Item Code]],'PO Management'!K:K,"receive from stock")),"")</f>
        <v/>
      </c>
      <c r="K946" s="92" t="str">
        <f>IFERROR(IF(Table2[[#This Row],[Item Code]]="","",SUMIFS('PO Management'!G:G,'PO Management'!E:E,Table2[[#This Row],[Item Code]],'PO Management'!O:O,"received")),"")</f>
        <v/>
      </c>
      <c r="L946" s="92" t="str">
        <f>IFERROR(IF(Table2[[#This Row],[Item Code]]="","",Table2[[#This Row],[Beginning On Hand Stock]]-Table2[[#This Row],[Delivered from stock]]+Table2[[#This Row],[Adding to stock]]),"")</f>
        <v/>
      </c>
    </row>
    <row r="947" spans="2:12" ht="30" customHeight="1" x14ac:dyDescent="0.25">
      <c r="B947" s="89"/>
      <c r="C947" s="89"/>
      <c r="D947" s="89"/>
      <c r="E947" s="90"/>
      <c r="F947" s="89"/>
      <c r="G947" s="89"/>
      <c r="H947" s="89"/>
      <c r="I947" s="89"/>
      <c r="J947" s="92" t="str">
        <f>IFERROR(IF(Table2[[#This Row],[Item Code]]="","",SUMIFS('PO Management'!G:G,'PO Management'!E:E,Table2[[#This Row],[Item Code]],'PO Management'!K:K,"receive from stock")),"")</f>
        <v/>
      </c>
      <c r="K947" s="92" t="str">
        <f>IFERROR(IF(Table2[[#This Row],[Item Code]]="","",SUMIFS('PO Management'!G:G,'PO Management'!E:E,Table2[[#This Row],[Item Code]],'PO Management'!O:O,"received")),"")</f>
        <v/>
      </c>
      <c r="L947" s="92" t="str">
        <f>IFERROR(IF(Table2[[#This Row],[Item Code]]="","",Table2[[#This Row],[Beginning On Hand Stock]]-Table2[[#This Row],[Delivered from stock]]+Table2[[#This Row],[Adding to stock]]),"")</f>
        <v/>
      </c>
    </row>
    <row r="948" spans="2:12" ht="30" customHeight="1" x14ac:dyDescent="0.25">
      <c r="B948" s="89"/>
      <c r="C948" s="89"/>
      <c r="D948" s="89"/>
      <c r="E948" s="90"/>
      <c r="F948" s="89"/>
      <c r="G948" s="89"/>
      <c r="H948" s="89"/>
      <c r="I948" s="89"/>
      <c r="J948" s="92" t="str">
        <f>IFERROR(IF(Table2[[#This Row],[Item Code]]="","",SUMIFS('PO Management'!G:G,'PO Management'!E:E,Table2[[#This Row],[Item Code]],'PO Management'!K:K,"receive from stock")),"")</f>
        <v/>
      </c>
      <c r="K948" s="92" t="str">
        <f>IFERROR(IF(Table2[[#This Row],[Item Code]]="","",SUMIFS('PO Management'!G:G,'PO Management'!E:E,Table2[[#This Row],[Item Code]],'PO Management'!O:O,"received")),"")</f>
        <v/>
      </c>
      <c r="L948" s="92" t="str">
        <f>IFERROR(IF(Table2[[#This Row],[Item Code]]="","",Table2[[#This Row],[Beginning On Hand Stock]]-Table2[[#This Row],[Delivered from stock]]+Table2[[#This Row],[Adding to stock]]),"")</f>
        <v/>
      </c>
    </row>
    <row r="949" spans="2:12" ht="30" customHeight="1" x14ac:dyDescent="0.25">
      <c r="B949" s="89"/>
      <c r="C949" s="89"/>
      <c r="D949" s="89"/>
      <c r="E949" s="90"/>
      <c r="F949" s="89"/>
      <c r="G949" s="89"/>
      <c r="H949" s="89"/>
      <c r="I949" s="89"/>
      <c r="J949" s="92" t="str">
        <f>IFERROR(IF(Table2[[#This Row],[Item Code]]="","",SUMIFS('PO Management'!G:G,'PO Management'!E:E,Table2[[#This Row],[Item Code]],'PO Management'!K:K,"receive from stock")),"")</f>
        <v/>
      </c>
      <c r="K949" s="92" t="str">
        <f>IFERROR(IF(Table2[[#This Row],[Item Code]]="","",SUMIFS('PO Management'!G:G,'PO Management'!E:E,Table2[[#This Row],[Item Code]],'PO Management'!O:O,"received")),"")</f>
        <v/>
      </c>
      <c r="L949" s="92" t="str">
        <f>IFERROR(IF(Table2[[#This Row],[Item Code]]="","",Table2[[#This Row],[Beginning On Hand Stock]]-Table2[[#This Row],[Delivered from stock]]+Table2[[#This Row],[Adding to stock]]),"")</f>
        <v/>
      </c>
    </row>
    <row r="950" spans="2:12" ht="30" customHeight="1" x14ac:dyDescent="0.25">
      <c r="B950" s="89"/>
      <c r="C950" s="89"/>
      <c r="D950" s="89"/>
      <c r="E950" s="90"/>
      <c r="F950" s="89"/>
      <c r="G950" s="89"/>
      <c r="H950" s="89"/>
      <c r="I950" s="89"/>
      <c r="J950" s="92" t="str">
        <f>IFERROR(IF(Table2[[#This Row],[Item Code]]="","",SUMIFS('PO Management'!G:G,'PO Management'!E:E,Table2[[#This Row],[Item Code]],'PO Management'!K:K,"receive from stock")),"")</f>
        <v/>
      </c>
      <c r="K950" s="92" t="str">
        <f>IFERROR(IF(Table2[[#This Row],[Item Code]]="","",SUMIFS('PO Management'!G:G,'PO Management'!E:E,Table2[[#This Row],[Item Code]],'PO Management'!O:O,"received")),"")</f>
        <v/>
      </c>
      <c r="L950" s="92" t="str">
        <f>IFERROR(IF(Table2[[#This Row],[Item Code]]="","",Table2[[#This Row],[Beginning On Hand Stock]]-Table2[[#This Row],[Delivered from stock]]+Table2[[#This Row],[Adding to stock]]),"")</f>
        <v/>
      </c>
    </row>
    <row r="951" spans="2:12" ht="30" customHeight="1" x14ac:dyDescent="0.25">
      <c r="B951" s="89"/>
      <c r="C951" s="89"/>
      <c r="D951" s="89"/>
      <c r="E951" s="90"/>
      <c r="F951" s="89"/>
      <c r="G951" s="89"/>
      <c r="H951" s="89"/>
      <c r="I951" s="89"/>
      <c r="J951" s="92" t="str">
        <f>IFERROR(IF(Table2[[#This Row],[Item Code]]="","",SUMIFS('PO Management'!G:G,'PO Management'!E:E,Table2[[#This Row],[Item Code]],'PO Management'!K:K,"receive from stock")),"")</f>
        <v/>
      </c>
      <c r="K951" s="92" t="str">
        <f>IFERROR(IF(Table2[[#This Row],[Item Code]]="","",SUMIFS('PO Management'!G:G,'PO Management'!E:E,Table2[[#This Row],[Item Code]],'PO Management'!O:O,"received")),"")</f>
        <v/>
      </c>
      <c r="L951" s="92" t="str">
        <f>IFERROR(IF(Table2[[#This Row],[Item Code]]="","",Table2[[#This Row],[Beginning On Hand Stock]]-Table2[[#This Row],[Delivered from stock]]+Table2[[#This Row],[Adding to stock]]),"")</f>
        <v/>
      </c>
    </row>
    <row r="952" spans="2:12" ht="30" customHeight="1" x14ac:dyDescent="0.25">
      <c r="B952" s="89"/>
      <c r="C952" s="89"/>
      <c r="D952" s="89"/>
      <c r="E952" s="90"/>
      <c r="F952" s="89"/>
      <c r="G952" s="89"/>
      <c r="H952" s="89"/>
      <c r="I952" s="89"/>
      <c r="J952" s="92" t="str">
        <f>IFERROR(IF(Table2[[#This Row],[Item Code]]="","",SUMIFS('PO Management'!G:G,'PO Management'!E:E,Table2[[#This Row],[Item Code]],'PO Management'!K:K,"receive from stock")),"")</f>
        <v/>
      </c>
      <c r="K952" s="92" t="str">
        <f>IFERROR(IF(Table2[[#This Row],[Item Code]]="","",SUMIFS('PO Management'!G:G,'PO Management'!E:E,Table2[[#This Row],[Item Code]],'PO Management'!O:O,"received")),"")</f>
        <v/>
      </c>
      <c r="L952" s="92" t="str">
        <f>IFERROR(IF(Table2[[#This Row],[Item Code]]="","",Table2[[#This Row],[Beginning On Hand Stock]]-Table2[[#This Row],[Delivered from stock]]+Table2[[#This Row],[Adding to stock]]),"")</f>
        <v/>
      </c>
    </row>
    <row r="953" spans="2:12" ht="30" customHeight="1" x14ac:dyDescent="0.25">
      <c r="B953" s="89"/>
      <c r="C953" s="89"/>
      <c r="D953" s="89"/>
      <c r="E953" s="90"/>
      <c r="F953" s="89"/>
      <c r="G953" s="89"/>
      <c r="H953" s="89"/>
      <c r="I953" s="89"/>
      <c r="J953" s="92" t="str">
        <f>IFERROR(IF(Table2[[#This Row],[Item Code]]="","",SUMIFS('PO Management'!G:G,'PO Management'!E:E,Table2[[#This Row],[Item Code]],'PO Management'!K:K,"receive from stock")),"")</f>
        <v/>
      </c>
      <c r="K953" s="92" t="str">
        <f>IFERROR(IF(Table2[[#This Row],[Item Code]]="","",SUMIFS('PO Management'!G:G,'PO Management'!E:E,Table2[[#This Row],[Item Code]],'PO Management'!O:O,"received")),"")</f>
        <v/>
      </c>
      <c r="L953" s="92" t="str">
        <f>IFERROR(IF(Table2[[#This Row],[Item Code]]="","",Table2[[#This Row],[Beginning On Hand Stock]]-Table2[[#This Row],[Delivered from stock]]+Table2[[#This Row],[Adding to stock]]),"")</f>
        <v/>
      </c>
    </row>
    <row r="954" spans="2:12" ht="30" customHeight="1" x14ac:dyDescent="0.25">
      <c r="B954" s="89"/>
      <c r="C954" s="89"/>
      <c r="D954" s="89"/>
      <c r="E954" s="90"/>
      <c r="F954" s="89"/>
      <c r="G954" s="89"/>
      <c r="H954" s="89"/>
      <c r="I954" s="89"/>
      <c r="J954" s="92" t="str">
        <f>IFERROR(IF(Table2[[#This Row],[Item Code]]="","",SUMIFS('PO Management'!G:G,'PO Management'!E:E,Table2[[#This Row],[Item Code]],'PO Management'!K:K,"receive from stock")),"")</f>
        <v/>
      </c>
      <c r="K954" s="92" t="str">
        <f>IFERROR(IF(Table2[[#This Row],[Item Code]]="","",SUMIFS('PO Management'!G:G,'PO Management'!E:E,Table2[[#This Row],[Item Code]],'PO Management'!O:O,"received")),"")</f>
        <v/>
      </c>
      <c r="L954" s="92" t="str">
        <f>IFERROR(IF(Table2[[#This Row],[Item Code]]="","",Table2[[#This Row],[Beginning On Hand Stock]]-Table2[[#This Row],[Delivered from stock]]+Table2[[#This Row],[Adding to stock]]),"")</f>
        <v/>
      </c>
    </row>
    <row r="955" spans="2:12" ht="30" customHeight="1" x14ac:dyDescent="0.25">
      <c r="B955" s="89"/>
      <c r="C955" s="89"/>
      <c r="D955" s="89"/>
      <c r="E955" s="90"/>
      <c r="F955" s="89"/>
      <c r="G955" s="89"/>
      <c r="H955" s="89"/>
      <c r="I955" s="89"/>
      <c r="J955" s="92" t="str">
        <f>IFERROR(IF(Table2[[#This Row],[Item Code]]="","",SUMIFS('PO Management'!G:G,'PO Management'!E:E,Table2[[#This Row],[Item Code]],'PO Management'!K:K,"receive from stock")),"")</f>
        <v/>
      </c>
      <c r="K955" s="92" t="str">
        <f>IFERROR(IF(Table2[[#This Row],[Item Code]]="","",SUMIFS('PO Management'!G:G,'PO Management'!E:E,Table2[[#This Row],[Item Code]],'PO Management'!O:O,"received")),"")</f>
        <v/>
      </c>
      <c r="L955" s="92" t="str">
        <f>IFERROR(IF(Table2[[#This Row],[Item Code]]="","",Table2[[#This Row],[Beginning On Hand Stock]]-Table2[[#This Row],[Delivered from stock]]+Table2[[#This Row],[Adding to stock]]),"")</f>
        <v/>
      </c>
    </row>
    <row r="956" spans="2:12" ht="30" customHeight="1" x14ac:dyDescent="0.25">
      <c r="B956" s="89"/>
      <c r="C956" s="89"/>
      <c r="D956" s="89"/>
      <c r="E956" s="90"/>
      <c r="F956" s="89"/>
      <c r="G956" s="89"/>
      <c r="H956" s="89"/>
      <c r="I956" s="89"/>
      <c r="J956" s="92" t="str">
        <f>IFERROR(IF(Table2[[#This Row],[Item Code]]="","",SUMIFS('PO Management'!G:G,'PO Management'!E:E,Table2[[#This Row],[Item Code]],'PO Management'!K:K,"receive from stock")),"")</f>
        <v/>
      </c>
      <c r="K956" s="92" t="str">
        <f>IFERROR(IF(Table2[[#This Row],[Item Code]]="","",SUMIFS('PO Management'!G:G,'PO Management'!E:E,Table2[[#This Row],[Item Code]],'PO Management'!O:O,"received")),"")</f>
        <v/>
      </c>
      <c r="L956" s="92" t="str">
        <f>IFERROR(IF(Table2[[#This Row],[Item Code]]="","",Table2[[#This Row],[Beginning On Hand Stock]]-Table2[[#This Row],[Delivered from stock]]+Table2[[#This Row],[Adding to stock]]),"")</f>
        <v/>
      </c>
    </row>
    <row r="957" spans="2:12" ht="30" customHeight="1" x14ac:dyDescent="0.25">
      <c r="B957" s="89"/>
      <c r="C957" s="89"/>
      <c r="D957" s="89"/>
      <c r="E957" s="90"/>
      <c r="F957" s="89"/>
      <c r="G957" s="89"/>
      <c r="H957" s="89"/>
      <c r="I957" s="89"/>
      <c r="J957" s="92" t="str">
        <f>IFERROR(IF(Table2[[#This Row],[Item Code]]="","",SUMIFS('PO Management'!G:G,'PO Management'!E:E,Table2[[#This Row],[Item Code]],'PO Management'!K:K,"receive from stock")),"")</f>
        <v/>
      </c>
      <c r="K957" s="92" t="str">
        <f>IFERROR(IF(Table2[[#This Row],[Item Code]]="","",SUMIFS('PO Management'!G:G,'PO Management'!E:E,Table2[[#This Row],[Item Code]],'PO Management'!O:O,"received")),"")</f>
        <v/>
      </c>
      <c r="L957" s="92" t="str">
        <f>IFERROR(IF(Table2[[#This Row],[Item Code]]="","",Table2[[#This Row],[Beginning On Hand Stock]]-Table2[[#This Row],[Delivered from stock]]+Table2[[#This Row],[Adding to stock]]),"")</f>
        <v/>
      </c>
    </row>
    <row r="958" spans="2:12" ht="30" customHeight="1" x14ac:dyDescent="0.25">
      <c r="B958" s="89"/>
      <c r="C958" s="89"/>
      <c r="D958" s="89"/>
      <c r="E958" s="90"/>
      <c r="F958" s="89"/>
      <c r="G958" s="89"/>
      <c r="H958" s="89"/>
      <c r="I958" s="89"/>
      <c r="J958" s="92" t="str">
        <f>IFERROR(IF(Table2[[#This Row],[Item Code]]="","",SUMIFS('PO Management'!G:G,'PO Management'!E:E,Table2[[#This Row],[Item Code]],'PO Management'!K:K,"receive from stock")),"")</f>
        <v/>
      </c>
      <c r="K958" s="92" t="str">
        <f>IFERROR(IF(Table2[[#This Row],[Item Code]]="","",SUMIFS('PO Management'!G:G,'PO Management'!E:E,Table2[[#This Row],[Item Code]],'PO Management'!O:O,"received")),"")</f>
        <v/>
      </c>
      <c r="L958" s="92" t="str">
        <f>IFERROR(IF(Table2[[#This Row],[Item Code]]="","",Table2[[#This Row],[Beginning On Hand Stock]]-Table2[[#This Row],[Delivered from stock]]+Table2[[#This Row],[Adding to stock]]),"")</f>
        <v/>
      </c>
    </row>
    <row r="959" spans="2:12" ht="30" customHeight="1" x14ac:dyDescent="0.25">
      <c r="B959" s="89"/>
      <c r="C959" s="89"/>
      <c r="D959" s="89"/>
      <c r="E959" s="90"/>
      <c r="F959" s="89"/>
      <c r="G959" s="89"/>
      <c r="H959" s="89"/>
      <c r="I959" s="89"/>
      <c r="J959" s="92" t="str">
        <f>IFERROR(IF(Table2[[#This Row],[Item Code]]="","",SUMIFS('PO Management'!G:G,'PO Management'!E:E,Table2[[#This Row],[Item Code]],'PO Management'!K:K,"receive from stock")),"")</f>
        <v/>
      </c>
      <c r="K959" s="92" t="str">
        <f>IFERROR(IF(Table2[[#This Row],[Item Code]]="","",SUMIFS('PO Management'!G:G,'PO Management'!E:E,Table2[[#This Row],[Item Code]],'PO Management'!O:O,"received")),"")</f>
        <v/>
      </c>
      <c r="L959" s="92" t="str">
        <f>IFERROR(IF(Table2[[#This Row],[Item Code]]="","",Table2[[#This Row],[Beginning On Hand Stock]]-Table2[[#This Row],[Delivered from stock]]+Table2[[#This Row],[Adding to stock]]),"")</f>
        <v/>
      </c>
    </row>
    <row r="960" spans="2:12" ht="30" customHeight="1" x14ac:dyDescent="0.25">
      <c r="B960" s="89"/>
      <c r="C960" s="89"/>
      <c r="D960" s="89"/>
      <c r="E960" s="90"/>
      <c r="F960" s="89"/>
      <c r="G960" s="89"/>
      <c r="H960" s="89"/>
      <c r="I960" s="89"/>
      <c r="J960" s="92" t="str">
        <f>IFERROR(IF(Table2[[#This Row],[Item Code]]="","",SUMIFS('PO Management'!G:G,'PO Management'!E:E,Table2[[#This Row],[Item Code]],'PO Management'!K:K,"receive from stock")),"")</f>
        <v/>
      </c>
      <c r="K960" s="92" t="str">
        <f>IFERROR(IF(Table2[[#This Row],[Item Code]]="","",SUMIFS('PO Management'!G:G,'PO Management'!E:E,Table2[[#This Row],[Item Code]],'PO Management'!O:O,"received")),"")</f>
        <v/>
      </c>
      <c r="L960" s="92" t="str">
        <f>IFERROR(IF(Table2[[#This Row],[Item Code]]="","",Table2[[#This Row],[Beginning On Hand Stock]]-Table2[[#This Row],[Delivered from stock]]+Table2[[#This Row],[Adding to stock]]),"")</f>
        <v/>
      </c>
    </row>
    <row r="961" spans="2:12" ht="30" customHeight="1" x14ac:dyDescent="0.25">
      <c r="B961" s="89"/>
      <c r="C961" s="89"/>
      <c r="D961" s="89"/>
      <c r="E961" s="90"/>
      <c r="F961" s="89"/>
      <c r="G961" s="89"/>
      <c r="H961" s="89"/>
      <c r="I961" s="89"/>
      <c r="J961" s="92" t="str">
        <f>IFERROR(IF(Table2[[#This Row],[Item Code]]="","",SUMIFS('PO Management'!G:G,'PO Management'!E:E,Table2[[#This Row],[Item Code]],'PO Management'!K:K,"receive from stock")),"")</f>
        <v/>
      </c>
      <c r="K961" s="92" t="str">
        <f>IFERROR(IF(Table2[[#This Row],[Item Code]]="","",SUMIFS('PO Management'!G:G,'PO Management'!E:E,Table2[[#This Row],[Item Code]],'PO Management'!O:O,"received")),"")</f>
        <v/>
      </c>
      <c r="L961" s="92" t="str">
        <f>IFERROR(IF(Table2[[#This Row],[Item Code]]="","",Table2[[#This Row],[Beginning On Hand Stock]]-Table2[[#This Row],[Delivered from stock]]+Table2[[#This Row],[Adding to stock]]),"")</f>
        <v/>
      </c>
    </row>
    <row r="962" spans="2:12" ht="30" customHeight="1" x14ac:dyDescent="0.25">
      <c r="B962" s="89"/>
      <c r="C962" s="89"/>
      <c r="D962" s="89"/>
      <c r="E962" s="90"/>
      <c r="F962" s="89"/>
      <c r="G962" s="89"/>
      <c r="H962" s="89"/>
      <c r="I962" s="89"/>
      <c r="J962" s="92" t="str">
        <f>IFERROR(IF(Table2[[#This Row],[Item Code]]="","",SUMIFS('PO Management'!G:G,'PO Management'!E:E,Table2[[#This Row],[Item Code]],'PO Management'!K:K,"receive from stock")),"")</f>
        <v/>
      </c>
      <c r="K962" s="92" t="str">
        <f>IFERROR(IF(Table2[[#This Row],[Item Code]]="","",SUMIFS('PO Management'!G:G,'PO Management'!E:E,Table2[[#This Row],[Item Code]],'PO Management'!O:O,"received")),"")</f>
        <v/>
      </c>
      <c r="L962" s="92" t="str">
        <f>IFERROR(IF(Table2[[#This Row],[Item Code]]="","",Table2[[#This Row],[Beginning On Hand Stock]]-Table2[[#This Row],[Delivered from stock]]+Table2[[#This Row],[Adding to stock]]),"")</f>
        <v/>
      </c>
    </row>
    <row r="963" spans="2:12" ht="30" customHeight="1" x14ac:dyDescent="0.25">
      <c r="B963" s="89"/>
      <c r="C963" s="89"/>
      <c r="D963" s="89"/>
      <c r="E963" s="90"/>
      <c r="F963" s="89"/>
      <c r="G963" s="89"/>
      <c r="H963" s="89"/>
      <c r="I963" s="89"/>
      <c r="J963" s="92" t="str">
        <f>IFERROR(IF(Table2[[#This Row],[Item Code]]="","",SUMIFS('PO Management'!G:G,'PO Management'!E:E,Table2[[#This Row],[Item Code]],'PO Management'!K:K,"receive from stock")),"")</f>
        <v/>
      </c>
      <c r="K963" s="92" t="str">
        <f>IFERROR(IF(Table2[[#This Row],[Item Code]]="","",SUMIFS('PO Management'!G:G,'PO Management'!E:E,Table2[[#This Row],[Item Code]],'PO Management'!O:O,"received")),"")</f>
        <v/>
      </c>
      <c r="L963" s="92" t="str">
        <f>IFERROR(IF(Table2[[#This Row],[Item Code]]="","",Table2[[#This Row],[Beginning On Hand Stock]]-Table2[[#This Row],[Delivered from stock]]+Table2[[#This Row],[Adding to stock]]),"")</f>
        <v/>
      </c>
    </row>
    <row r="964" spans="2:12" ht="30" customHeight="1" x14ac:dyDescent="0.25">
      <c r="B964" s="89"/>
      <c r="C964" s="89"/>
      <c r="D964" s="89"/>
      <c r="E964" s="90"/>
      <c r="F964" s="89"/>
      <c r="G964" s="89"/>
      <c r="H964" s="89"/>
      <c r="I964" s="89"/>
      <c r="J964" s="92" t="str">
        <f>IFERROR(IF(Table2[[#This Row],[Item Code]]="","",SUMIFS('PO Management'!G:G,'PO Management'!E:E,Table2[[#This Row],[Item Code]],'PO Management'!K:K,"receive from stock")),"")</f>
        <v/>
      </c>
      <c r="K964" s="92" t="str">
        <f>IFERROR(IF(Table2[[#This Row],[Item Code]]="","",SUMIFS('PO Management'!G:G,'PO Management'!E:E,Table2[[#This Row],[Item Code]],'PO Management'!O:O,"received")),"")</f>
        <v/>
      </c>
      <c r="L964" s="92" t="str">
        <f>IFERROR(IF(Table2[[#This Row],[Item Code]]="","",Table2[[#This Row],[Beginning On Hand Stock]]-Table2[[#This Row],[Delivered from stock]]+Table2[[#This Row],[Adding to stock]]),"")</f>
        <v/>
      </c>
    </row>
    <row r="965" spans="2:12" ht="30" customHeight="1" x14ac:dyDescent="0.25">
      <c r="B965" s="89"/>
      <c r="C965" s="89"/>
      <c r="D965" s="89"/>
      <c r="E965" s="90"/>
      <c r="F965" s="89"/>
      <c r="G965" s="89"/>
      <c r="H965" s="89"/>
      <c r="I965" s="89"/>
      <c r="J965" s="92" t="str">
        <f>IFERROR(IF(Table2[[#This Row],[Item Code]]="","",SUMIFS('PO Management'!G:G,'PO Management'!E:E,Table2[[#This Row],[Item Code]],'PO Management'!K:K,"receive from stock")),"")</f>
        <v/>
      </c>
      <c r="K965" s="92" t="str">
        <f>IFERROR(IF(Table2[[#This Row],[Item Code]]="","",SUMIFS('PO Management'!G:G,'PO Management'!E:E,Table2[[#This Row],[Item Code]],'PO Management'!O:O,"received")),"")</f>
        <v/>
      </c>
      <c r="L965" s="92" t="str">
        <f>IFERROR(IF(Table2[[#This Row],[Item Code]]="","",Table2[[#This Row],[Beginning On Hand Stock]]-Table2[[#This Row],[Delivered from stock]]+Table2[[#This Row],[Adding to stock]]),"")</f>
        <v/>
      </c>
    </row>
    <row r="966" spans="2:12" ht="30" customHeight="1" x14ac:dyDescent="0.25">
      <c r="B966" s="89"/>
      <c r="C966" s="89"/>
      <c r="D966" s="89"/>
      <c r="E966" s="90"/>
      <c r="F966" s="89"/>
      <c r="G966" s="89"/>
      <c r="H966" s="89"/>
      <c r="I966" s="89"/>
      <c r="J966" s="92" t="str">
        <f>IFERROR(IF(Table2[[#This Row],[Item Code]]="","",SUMIFS('PO Management'!G:G,'PO Management'!E:E,Table2[[#This Row],[Item Code]],'PO Management'!K:K,"receive from stock")),"")</f>
        <v/>
      </c>
      <c r="K966" s="92" t="str">
        <f>IFERROR(IF(Table2[[#This Row],[Item Code]]="","",SUMIFS('PO Management'!G:G,'PO Management'!E:E,Table2[[#This Row],[Item Code]],'PO Management'!O:O,"received")),"")</f>
        <v/>
      </c>
      <c r="L966" s="92" t="str">
        <f>IFERROR(IF(Table2[[#This Row],[Item Code]]="","",Table2[[#This Row],[Beginning On Hand Stock]]-Table2[[#This Row],[Delivered from stock]]+Table2[[#This Row],[Adding to stock]]),"")</f>
        <v/>
      </c>
    </row>
    <row r="967" spans="2:12" ht="30" customHeight="1" x14ac:dyDescent="0.25">
      <c r="B967" s="89"/>
      <c r="C967" s="89"/>
      <c r="D967" s="89"/>
      <c r="E967" s="90"/>
      <c r="F967" s="89"/>
      <c r="G967" s="89"/>
      <c r="H967" s="89"/>
      <c r="I967" s="89"/>
      <c r="J967" s="92" t="str">
        <f>IFERROR(IF(Table2[[#This Row],[Item Code]]="","",SUMIFS('PO Management'!G:G,'PO Management'!E:E,Table2[[#This Row],[Item Code]],'PO Management'!K:K,"receive from stock")),"")</f>
        <v/>
      </c>
      <c r="K967" s="92" t="str">
        <f>IFERROR(IF(Table2[[#This Row],[Item Code]]="","",SUMIFS('PO Management'!G:G,'PO Management'!E:E,Table2[[#This Row],[Item Code]],'PO Management'!O:O,"received")),"")</f>
        <v/>
      </c>
      <c r="L967" s="92" t="str">
        <f>IFERROR(IF(Table2[[#This Row],[Item Code]]="","",Table2[[#This Row],[Beginning On Hand Stock]]-Table2[[#This Row],[Delivered from stock]]+Table2[[#This Row],[Adding to stock]]),"")</f>
        <v/>
      </c>
    </row>
    <row r="968" spans="2:12" ht="30" customHeight="1" x14ac:dyDescent="0.25">
      <c r="B968" s="89"/>
      <c r="C968" s="89"/>
      <c r="D968" s="89"/>
      <c r="E968" s="90"/>
      <c r="F968" s="89"/>
      <c r="G968" s="89"/>
      <c r="H968" s="89"/>
      <c r="I968" s="89"/>
      <c r="J968" s="92" t="str">
        <f>IFERROR(IF(Table2[[#This Row],[Item Code]]="","",SUMIFS('PO Management'!G:G,'PO Management'!E:E,Table2[[#This Row],[Item Code]],'PO Management'!K:K,"receive from stock")),"")</f>
        <v/>
      </c>
      <c r="K968" s="92" t="str">
        <f>IFERROR(IF(Table2[[#This Row],[Item Code]]="","",SUMIFS('PO Management'!G:G,'PO Management'!E:E,Table2[[#This Row],[Item Code]],'PO Management'!O:O,"received")),"")</f>
        <v/>
      </c>
      <c r="L968" s="92" t="str">
        <f>IFERROR(IF(Table2[[#This Row],[Item Code]]="","",Table2[[#This Row],[Beginning On Hand Stock]]-Table2[[#This Row],[Delivered from stock]]+Table2[[#This Row],[Adding to stock]]),"")</f>
        <v/>
      </c>
    </row>
    <row r="969" spans="2:12" ht="30" customHeight="1" x14ac:dyDescent="0.25">
      <c r="B969" s="89"/>
      <c r="C969" s="89"/>
      <c r="D969" s="89"/>
      <c r="E969" s="90"/>
      <c r="F969" s="89"/>
      <c r="G969" s="89"/>
      <c r="H969" s="89"/>
      <c r="I969" s="89"/>
      <c r="J969" s="92" t="str">
        <f>IFERROR(IF(Table2[[#This Row],[Item Code]]="","",SUMIFS('PO Management'!G:G,'PO Management'!E:E,Table2[[#This Row],[Item Code]],'PO Management'!K:K,"receive from stock")),"")</f>
        <v/>
      </c>
      <c r="K969" s="92" t="str">
        <f>IFERROR(IF(Table2[[#This Row],[Item Code]]="","",SUMIFS('PO Management'!G:G,'PO Management'!E:E,Table2[[#This Row],[Item Code]],'PO Management'!O:O,"received")),"")</f>
        <v/>
      </c>
      <c r="L969" s="92" t="str">
        <f>IFERROR(IF(Table2[[#This Row],[Item Code]]="","",Table2[[#This Row],[Beginning On Hand Stock]]-Table2[[#This Row],[Delivered from stock]]+Table2[[#This Row],[Adding to stock]]),"")</f>
        <v/>
      </c>
    </row>
    <row r="970" spans="2:12" ht="30" customHeight="1" x14ac:dyDescent="0.25">
      <c r="B970" s="89"/>
      <c r="C970" s="89"/>
      <c r="D970" s="89"/>
      <c r="E970" s="90"/>
      <c r="F970" s="89"/>
      <c r="G970" s="89"/>
      <c r="H970" s="89"/>
      <c r="I970" s="89"/>
      <c r="J970" s="92" t="str">
        <f>IFERROR(IF(Table2[[#This Row],[Item Code]]="","",SUMIFS('PO Management'!G:G,'PO Management'!E:E,Table2[[#This Row],[Item Code]],'PO Management'!K:K,"receive from stock")),"")</f>
        <v/>
      </c>
      <c r="K970" s="92" t="str">
        <f>IFERROR(IF(Table2[[#This Row],[Item Code]]="","",SUMIFS('PO Management'!G:G,'PO Management'!E:E,Table2[[#This Row],[Item Code]],'PO Management'!O:O,"received")),"")</f>
        <v/>
      </c>
      <c r="L970" s="92" t="str">
        <f>IFERROR(IF(Table2[[#This Row],[Item Code]]="","",Table2[[#This Row],[Beginning On Hand Stock]]-Table2[[#This Row],[Delivered from stock]]+Table2[[#This Row],[Adding to stock]]),"")</f>
        <v/>
      </c>
    </row>
    <row r="971" spans="2:12" ht="30" customHeight="1" x14ac:dyDescent="0.25">
      <c r="B971" s="89"/>
      <c r="C971" s="89"/>
      <c r="D971" s="89"/>
      <c r="E971" s="90"/>
      <c r="F971" s="89"/>
      <c r="G971" s="89"/>
      <c r="H971" s="89"/>
      <c r="I971" s="89"/>
      <c r="J971" s="92" t="str">
        <f>IFERROR(IF(Table2[[#This Row],[Item Code]]="","",SUMIFS('PO Management'!G:G,'PO Management'!E:E,Table2[[#This Row],[Item Code]],'PO Management'!K:K,"receive from stock")),"")</f>
        <v/>
      </c>
      <c r="K971" s="92" t="str">
        <f>IFERROR(IF(Table2[[#This Row],[Item Code]]="","",SUMIFS('PO Management'!G:G,'PO Management'!E:E,Table2[[#This Row],[Item Code]],'PO Management'!O:O,"received")),"")</f>
        <v/>
      </c>
      <c r="L971" s="92" t="str">
        <f>IFERROR(IF(Table2[[#This Row],[Item Code]]="","",Table2[[#This Row],[Beginning On Hand Stock]]-Table2[[#This Row],[Delivered from stock]]+Table2[[#This Row],[Adding to stock]]),"")</f>
        <v/>
      </c>
    </row>
    <row r="972" spans="2:12" ht="30" customHeight="1" x14ac:dyDescent="0.25">
      <c r="B972" s="89"/>
      <c r="C972" s="89"/>
      <c r="D972" s="89"/>
      <c r="E972" s="90"/>
      <c r="F972" s="89"/>
      <c r="G972" s="89"/>
      <c r="H972" s="89"/>
      <c r="I972" s="89"/>
      <c r="J972" s="92" t="str">
        <f>IFERROR(IF(Table2[[#This Row],[Item Code]]="","",SUMIFS('PO Management'!G:G,'PO Management'!E:E,Table2[[#This Row],[Item Code]],'PO Management'!K:K,"receive from stock")),"")</f>
        <v/>
      </c>
      <c r="K972" s="92" t="str">
        <f>IFERROR(IF(Table2[[#This Row],[Item Code]]="","",SUMIFS('PO Management'!G:G,'PO Management'!E:E,Table2[[#This Row],[Item Code]],'PO Management'!O:O,"received")),"")</f>
        <v/>
      </c>
      <c r="L972" s="92" t="str">
        <f>IFERROR(IF(Table2[[#This Row],[Item Code]]="","",Table2[[#This Row],[Beginning On Hand Stock]]-Table2[[#This Row],[Delivered from stock]]+Table2[[#This Row],[Adding to stock]]),"")</f>
        <v/>
      </c>
    </row>
    <row r="973" spans="2:12" ht="30" customHeight="1" x14ac:dyDescent="0.25">
      <c r="B973" s="89"/>
      <c r="C973" s="89"/>
      <c r="D973" s="89"/>
      <c r="E973" s="90"/>
      <c r="F973" s="89"/>
      <c r="G973" s="89"/>
      <c r="H973" s="89"/>
      <c r="I973" s="89"/>
      <c r="J973" s="92" t="str">
        <f>IFERROR(IF(Table2[[#This Row],[Item Code]]="","",SUMIFS('PO Management'!G:G,'PO Management'!E:E,Table2[[#This Row],[Item Code]],'PO Management'!K:K,"receive from stock")),"")</f>
        <v/>
      </c>
      <c r="K973" s="92" t="str">
        <f>IFERROR(IF(Table2[[#This Row],[Item Code]]="","",SUMIFS('PO Management'!G:G,'PO Management'!E:E,Table2[[#This Row],[Item Code]],'PO Management'!O:O,"received")),"")</f>
        <v/>
      </c>
      <c r="L973" s="92" t="str">
        <f>IFERROR(IF(Table2[[#This Row],[Item Code]]="","",Table2[[#This Row],[Beginning On Hand Stock]]-Table2[[#This Row],[Delivered from stock]]+Table2[[#This Row],[Adding to stock]]),"")</f>
        <v/>
      </c>
    </row>
    <row r="974" spans="2:12" ht="30" customHeight="1" x14ac:dyDescent="0.25">
      <c r="B974" s="89"/>
      <c r="C974" s="89"/>
      <c r="D974" s="89"/>
      <c r="E974" s="90"/>
      <c r="F974" s="89"/>
      <c r="G974" s="89"/>
      <c r="H974" s="89"/>
      <c r="I974" s="89"/>
      <c r="J974" s="92" t="str">
        <f>IFERROR(IF(Table2[[#This Row],[Item Code]]="","",SUMIFS('PO Management'!G:G,'PO Management'!E:E,Table2[[#This Row],[Item Code]],'PO Management'!K:K,"receive from stock")),"")</f>
        <v/>
      </c>
      <c r="K974" s="92" t="str">
        <f>IFERROR(IF(Table2[[#This Row],[Item Code]]="","",SUMIFS('PO Management'!G:G,'PO Management'!E:E,Table2[[#This Row],[Item Code]],'PO Management'!O:O,"received")),"")</f>
        <v/>
      </c>
      <c r="L974" s="92" t="str">
        <f>IFERROR(IF(Table2[[#This Row],[Item Code]]="","",Table2[[#This Row],[Beginning On Hand Stock]]-Table2[[#This Row],[Delivered from stock]]+Table2[[#This Row],[Adding to stock]]),"")</f>
        <v/>
      </c>
    </row>
    <row r="975" spans="2:12" ht="30" customHeight="1" x14ac:dyDescent="0.25">
      <c r="B975" s="89"/>
      <c r="C975" s="89"/>
      <c r="D975" s="89"/>
      <c r="E975" s="90"/>
      <c r="F975" s="89"/>
      <c r="G975" s="89"/>
      <c r="H975" s="89"/>
      <c r="I975" s="89"/>
      <c r="J975" s="92" t="str">
        <f>IFERROR(IF(Table2[[#This Row],[Item Code]]="","",SUMIFS('PO Management'!G:G,'PO Management'!E:E,Table2[[#This Row],[Item Code]],'PO Management'!K:K,"receive from stock")),"")</f>
        <v/>
      </c>
      <c r="K975" s="92" t="str">
        <f>IFERROR(IF(Table2[[#This Row],[Item Code]]="","",SUMIFS('PO Management'!G:G,'PO Management'!E:E,Table2[[#This Row],[Item Code]],'PO Management'!O:O,"received")),"")</f>
        <v/>
      </c>
      <c r="L975" s="92" t="str">
        <f>IFERROR(IF(Table2[[#This Row],[Item Code]]="","",Table2[[#This Row],[Beginning On Hand Stock]]-Table2[[#This Row],[Delivered from stock]]+Table2[[#This Row],[Adding to stock]]),"")</f>
        <v/>
      </c>
    </row>
    <row r="976" spans="2:12" ht="30" customHeight="1" x14ac:dyDescent="0.25">
      <c r="B976" s="89"/>
      <c r="C976" s="89"/>
      <c r="D976" s="89"/>
      <c r="E976" s="90"/>
      <c r="F976" s="89"/>
      <c r="G976" s="89"/>
      <c r="H976" s="89"/>
      <c r="I976" s="89"/>
      <c r="J976" s="92" t="str">
        <f>IFERROR(IF(Table2[[#This Row],[Item Code]]="","",SUMIFS('PO Management'!G:G,'PO Management'!E:E,Table2[[#This Row],[Item Code]],'PO Management'!K:K,"receive from stock")),"")</f>
        <v/>
      </c>
      <c r="K976" s="92" t="str">
        <f>IFERROR(IF(Table2[[#This Row],[Item Code]]="","",SUMIFS('PO Management'!G:G,'PO Management'!E:E,Table2[[#This Row],[Item Code]],'PO Management'!O:O,"received")),"")</f>
        <v/>
      </c>
      <c r="L976" s="92" t="str">
        <f>IFERROR(IF(Table2[[#This Row],[Item Code]]="","",Table2[[#This Row],[Beginning On Hand Stock]]-Table2[[#This Row],[Delivered from stock]]+Table2[[#This Row],[Adding to stock]]),"")</f>
        <v/>
      </c>
    </row>
    <row r="977" spans="2:12" ht="30" customHeight="1" x14ac:dyDescent="0.25">
      <c r="B977" s="89"/>
      <c r="C977" s="89"/>
      <c r="D977" s="89"/>
      <c r="E977" s="90"/>
      <c r="F977" s="89"/>
      <c r="G977" s="89"/>
      <c r="H977" s="89"/>
      <c r="I977" s="89"/>
      <c r="J977" s="92" t="str">
        <f>IFERROR(IF(Table2[[#This Row],[Item Code]]="","",SUMIFS('PO Management'!G:G,'PO Management'!E:E,Table2[[#This Row],[Item Code]],'PO Management'!K:K,"receive from stock")),"")</f>
        <v/>
      </c>
      <c r="K977" s="92" t="str">
        <f>IFERROR(IF(Table2[[#This Row],[Item Code]]="","",SUMIFS('PO Management'!G:G,'PO Management'!E:E,Table2[[#This Row],[Item Code]],'PO Management'!O:O,"received")),"")</f>
        <v/>
      </c>
      <c r="L977" s="92" t="str">
        <f>IFERROR(IF(Table2[[#This Row],[Item Code]]="","",Table2[[#This Row],[Beginning On Hand Stock]]-Table2[[#This Row],[Delivered from stock]]+Table2[[#This Row],[Adding to stock]]),"")</f>
        <v/>
      </c>
    </row>
    <row r="978" spans="2:12" ht="30" customHeight="1" x14ac:dyDescent="0.25">
      <c r="B978" s="89"/>
      <c r="C978" s="89"/>
      <c r="D978" s="89"/>
      <c r="E978" s="90"/>
      <c r="F978" s="89"/>
      <c r="G978" s="89"/>
      <c r="H978" s="89"/>
      <c r="I978" s="89"/>
      <c r="J978" s="92" t="str">
        <f>IFERROR(IF(Table2[[#This Row],[Item Code]]="","",SUMIFS('PO Management'!G:G,'PO Management'!E:E,Table2[[#This Row],[Item Code]],'PO Management'!K:K,"receive from stock")),"")</f>
        <v/>
      </c>
      <c r="K978" s="92" t="str">
        <f>IFERROR(IF(Table2[[#This Row],[Item Code]]="","",SUMIFS('PO Management'!G:G,'PO Management'!E:E,Table2[[#This Row],[Item Code]],'PO Management'!O:O,"received")),"")</f>
        <v/>
      </c>
      <c r="L978" s="92" t="str">
        <f>IFERROR(IF(Table2[[#This Row],[Item Code]]="","",Table2[[#This Row],[Beginning On Hand Stock]]-Table2[[#This Row],[Delivered from stock]]+Table2[[#This Row],[Adding to stock]]),"")</f>
        <v/>
      </c>
    </row>
    <row r="979" spans="2:12" ht="30" customHeight="1" x14ac:dyDescent="0.25">
      <c r="B979" s="89"/>
      <c r="C979" s="89"/>
      <c r="D979" s="89"/>
      <c r="E979" s="90"/>
      <c r="F979" s="89"/>
      <c r="G979" s="89"/>
      <c r="H979" s="89"/>
      <c r="I979" s="89"/>
      <c r="J979" s="92" t="str">
        <f>IFERROR(IF(Table2[[#This Row],[Item Code]]="","",SUMIFS('PO Management'!G:G,'PO Management'!E:E,Table2[[#This Row],[Item Code]],'PO Management'!K:K,"receive from stock")),"")</f>
        <v/>
      </c>
      <c r="K979" s="92" t="str">
        <f>IFERROR(IF(Table2[[#This Row],[Item Code]]="","",SUMIFS('PO Management'!G:G,'PO Management'!E:E,Table2[[#This Row],[Item Code]],'PO Management'!O:O,"received")),"")</f>
        <v/>
      </c>
      <c r="L979" s="92" t="str">
        <f>IFERROR(IF(Table2[[#This Row],[Item Code]]="","",Table2[[#This Row],[Beginning On Hand Stock]]-Table2[[#This Row],[Delivered from stock]]+Table2[[#This Row],[Adding to stock]]),"")</f>
        <v/>
      </c>
    </row>
    <row r="980" spans="2:12" ht="30" customHeight="1" x14ac:dyDescent="0.25">
      <c r="B980" s="89"/>
      <c r="C980" s="89"/>
      <c r="D980" s="89"/>
      <c r="E980" s="90"/>
      <c r="F980" s="89"/>
      <c r="G980" s="89"/>
      <c r="H980" s="89"/>
      <c r="I980" s="89"/>
      <c r="J980" s="92" t="str">
        <f>IFERROR(IF(Table2[[#This Row],[Item Code]]="","",SUMIFS('PO Management'!G:G,'PO Management'!E:E,Table2[[#This Row],[Item Code]],'PO Management'!K:K,"receive from stock")),"")</f>
        <v/>
      </c>
      <c r="K980" s="92" t="str">
        <f>IFERROR(IF(Table2[[#This Row],[Item Code]]="","",SUMIFS('PO Management'!G:G,'PO Management'!E:E,Table2[[#This Row],[Item Code]],'PO Management'!O:O,"received")),"")</f>
        <v/>
      </c>
      <c r="L980" s="92" t="str">
        <f>IFERROR(IF(Table2[[#This Row],[Item Code]]="","",Table2[[#This Row],[Beginning On Hand Stock]]-Table2[[#This Row],[Delivered from stock]]+Table2[[#This Row],[Adding to stock]]),"")</f>
        <v/>
      </c>
    </row>
    <row r="981" spans="2:12" ht="30" customHeight="1" x14ac:dyDescent="0.25">
      <c r="B981" s="89"/>
      <c r="C981" s="89"/>
      <c r="D981" s="89"/>
      <c r="E981" s="90"/>
      <c r="F981" s="89"/>
      <c r="G981" s="89"/>
      <c r="H981" s="89"/>
      <c r="I981" s="89"/>
      <c r="J981" s="92" t="str">
        <f>IFERROR(IF(Table2[[#This Row],[Item Code]]="","",SUMIFS('PO Management'!G:G,'PO Management'!E:E,Table2[[#This Row],[Item Code]],'PO Management'!K:K,"receive from stock")),"")</f>
        <v/>
      </c>
      <c r="K981" s="92" t="str">
        <f>IFERROR(IF(Table2[[#This Row],[Item Code]]="","",SUMIFS('PO Management'!G:G,'PO Management'!E:E,Table2[[#This Row],[Item Code]],'PO Management'!O:O,"received")),"")</f>
        <v/>
      </c>
      <c r="L981" s="92" t="str">
        <f>IFERROR(IF(Table2[[#This Row],[Item Code]]="","",Table2[[#This Row],[Beginning On Hand Stock]]-Table2[[#This Row],[Delivered from stock]]+Table2[[#This Row],[Adding to stock]]),"")</f>
        <v/>
      </c>
    </row>
    <row r="982" spans="2:12" ht="30" customHeight="1" x14ac:dyDescent="0.25">
      <c r="B982" s="89"/>
      <c r="C982" s="89"/>
      <c r="D982" s="89"/>
      <c r="E982" s="90"/>
      <c r="F982" s="89"/>
      <c r="G982" s="89"/>
      <c r="H982" s="89"/>
      <c r="I982" s="89"/>
      <c r="J982" s="92" t="str">
        <f>IFERROR(IF(Table2[[#This Row],[Item Code]]="","",SUMIFS('PO Management'!G:G,'PO Management'!E:E,Table2[[#This Row],[Item Code]],'PO Management'!K:K,"receive from stock")),"")</f>
        <v/>
      </c>
      <c r="K982" s="92" t="str">
        <f>IFERROR(IF(Table2[[#This Row],[Item Code]]="","",SUMIFS('PO Management'!G:G,'PO Management'!E:E,Table2[[#This Row],[Item Code]],'PO Management'!O:O,"received")),"")</f>
        <v/>
      </c>
      <c r="L982" s="92" t="str">
        <f>IFERROR(IF(Table2[[#This Row],[Item Code]]="","",Table2[[#This Row],[Beginning On Hand Stock]]-Table2[[#This Row],[Delivered from stock]]+Table2[[#This Row],[Adding to stock]]),"")</f>
        <v/>
      </c>
    </row>
    <row r="983" spans="2:12" ht="30" customHeight="1" x14ac:dyDescent="0.25">
      <c r="B983" s="89"/>
      <c r="C983" s="89"/>
      <c r="D983" s="89"/>
      <c r="E983" s="90"/>
      <c r="F983" s="89"/>
      <c r="G983" s="89"/>
      <c r="H983" s="89"/>
      <c r="I983" s="89"/>
      <c r="J983" s="92" t="str">
        <f>IFERROR(IF(Table2[[#This Row],[Item Code]]="","",SUMIFS('PO Management'!G:G,'PO Management'!E:E,Table2[[#This Row],[Item Code]],'PO Management'!K:K,"receive from stock")),"")</f>
        <v/>
      </c>
      <c r="K983" s="92" t="str">
        <f>IFERROR(IF(Table2[[#This Row],[Item Code]]="","",SUMIFS('PO Management'!G:G,'PO Management'!E:E,Table2[[#This Row],[Item Code]],'PO Management'!O:O,"received")),"")</f>
        <v/>
      </c>
      <c r="L983" s="92" t="str">
        <f>IFERROR(IF(Table2[[#This Row],[Item Code]]="","",Table2[[#This Row],[Beginning On Hand Stock]]-Table2[[#This Row],[Delivered from stock]]+Table2[[#This Row],[Adding to stock]]),"")</f>
        <v/>
      </c>
    </row>
    <row r="984" spans="2:12" ht="30" customHeight="1" x14ac:dyDescent="0.25">
      <c r="B984" s="89"/>
      <c r="C984" s="89"/>
      <c r="D984" s="89"/>
      <c r="E984" s="90"/>
      <c r="F984" s="89"/>
      <c r="G984" s="89"/>
      <c r="H984" s="89"/>
      <c r="I984" s="89"/>
      <c r="J984" s="92" t="str">
        <f>IFERROR(IF(Table2[[#This Row],[Item Code]]="","",SUMIFS('PO Management'!G:G,'PO Management'!E:E,Table2[[#This Row],[Item Code]],'PO Management'!K:K,"receive from stock")),"")</f>
        <v/>
      </c>
      <c r="K984" s="92" t="str">
        <f>IFERROR(IF(Table2[[#This Row],[Item Code]]="","",SUMIFS('PO Management'!G:G,'PO Management'!E:E,Table2[[#This Row],[Item Code]],'PO Management'!O:O,"received")),"")</f>
        <v/>
      </c>
      <c r="L984" s="92" t="str">
        <f>IFERROR(IF(Table2[[#This Row],[Item Code]]="","",Table2[[#This Row],[Beginning On Hand Stock]]-Table2[[#This Row],[Delivered from stock]]+Table2[[#This Row],[Adding to stock]]),"")</f>
        <v/>
      </c>
    </row>
    <row r="985" spans="2:12" ht="30" customHeight="1" x14ac:dyDescent="0.25">
      <c r="B985" s="89"/>
      <c r="C985" s="89"/>
      <c r="D985" s="89"/>
      <c r="E985" s="90"/>
      <c r="F985" s="89"/>
      <c r="G985" s="89"/>
      <c r="H985" s="89"/>
      <c r="I985" s="89"/>
      <c r="J985" s="92" t="str">
        <f>IFERROR(IF(Table2[[#This Row],[Item Code]]="","",SUMIFS('PO Management'!G:G,'PO Management'!E:E,Table2[[#This Row],[Item Code]],'PO Management'!K:K,"receive from stock")),"")</f>
        <v/>
      </c>
      <c r="K985" s="92" t="str">
        <f>IFERROR(IF(Table2[[#This Row],[Item Code]]="","",SUMIFS('PO Management'!G:G,'PO Management'!E:E,Table2[[#This Row],[Item Code]],'PO Management'!O:O,"received")),"")</f>
        <v/>
      </c>
      <c r="L985" s="92" t="str">
        <f>IFERROR(IF(Table2[[#This Row],[Item Code]]="","",Table2[[#This Row],[Beginning On Hand Stock]]-Table2[[#This Row],[Delivered from stock]]+Table2[[#This Row],[Adding to stock]]),"")</f>
        <v/>
      </c>
    </row>
    <row r="986" spans="2:12" ht="30" customHeight="1" x14ac:dyDescent="0.25">
      <c r="B986" s="89"/>
      <c r="C986" s="89"/>
      <c r="D986" s="89"/>
      <c r="E986" s="90"/>
      <c r="F986" s="89"/>
      <c r="G986" s="89"/>
      <c r="H986" s="89"/>
      <c r="I986" s="89"/>
      <c r="J986" s="92" t="str">
        <f>IFERROR(IF(Table2[[#This Row],[Item Code]]="","",SUMIFS('PO Management'!G:G,'PO Management'!E:E,Table2[[#This Row],[Item Code]],'PO Management'!K:K,"receive from stock")),"")</f>
        <v/>
      </c>
      <c r="K986" s="92" t="str">
        <f>IFERROR(IF(Table2[[#This Row],[Item Code]]="","",SUMIFS('PO Management'!G:G,'PO Management'!E:E,Table2[[#This Row],[Item Code]],'PO Management'!O:O,"received")),"")</f>
        <v/>
      </c>
      <c r="L986" s="92" t="str">
        <f>IFERROR(IF(Table2[[#This Row],[Item Code]]="","",Table2[[#This Row],[Beginning On Hand Stock]]-Table2[[#This Row],[Delivered from stock]]+Table2[[#This Row],[Adding to stock]]),"")</f>
        <v/>
      </c>
    </row>
    <row r="987" spans="2:12" ht="30" customHeight="1" x14ac:dyDescent="0.25">
      <c r="B987" s="89"/>
      <c r="C987" s="89"/>
      <c r="D987" s="89"/>
      <c r="E987" s="90"/>
      <c r="F987" s="89"/>
      <c r="G987" s="89"/>
      <c r="H987" s="89"/>
      <c r="I987" s="89"/>
      <c r="J987" s="92" t="str">
        <f>IFERROR(IF(Table2[[#This Row],[Item Code]]="","",SUMIFS('PO Management'!G:G,'PO Management'!E:E,Table2[[#This Row],[Item Code]],'PO Management'!K:K,"receive from stock")),"")</f>
        <v/>
      </c>
      <c r="K987" s="92" t="str">
        <f>IFERROR(IF(Table2[[#This Row],[Item Code]]="","",SUMIFS('PO Management'!G:G,'PO Management'!E:E,Table2[[#This Row],[Item Code]],'PO Management'!O:O,"received")),"")</f>
        <v/>
      </c>
      <c r="L987" s="92" t="str">
        <f>IFERROR(IF(Table2[[#This Row],[Item Code]]="","",Table2[[#This Row],[Beginning On Hand Stock]]-Table2[[#This Row],[Delivered from stock]]+Table2[[#This Row],[Adding to stock]]),"")</f>
        <v/>
      </c>
    </row>
    <row r="988" spans="2:12" ht="30" customHeight="1" x14ac:dyDescent="0.25">
      <c r="B988" s="89"/>
      <c r="C988" s="89"/>
      <c r="D988" s="89"/>
      <c r="E988" s="90"/>
      <c r="F988" s="89"/>
      <c r="G988" s="89"/>
      <c r="H988" s="89"/>
      <c r="I988" s="89"/>
      <c r="J988" s="92" t="str">
        <f>IFERROR(IF(Table2[[#This Row],[Item Code]]="","",SUMIFS('PO Management'!G:G,'PO Management'!E:E,Table2[[#This Row],[Item Code]],'PO Management'!K:K,"receive from stock")),"")</f>
        <v/>
      </c>
      <c r="K988" s="92" t="str">
        <f>IFERROR(IF(Table2[[#This Row],[Item Code]]="","",SUMIFS('PO Management'!G:G,'PO Management'!E:E,Table2[[#This Row],[Item Code]],'PO Management'!O:O,"received")),"")</f>
        <v/>
      </c>
      <c r="L988" s="92" t="str">
        <f>IFERROR(IF(Table2[[#This Row],[Item Code]]="","",Table2[[#This Row],[Beginning On Hand Stock]]-Table2[[#This Row],[Delivered from stock]]+Table2[[#This Row],[Adding to stock]]),"")</f>
        <v/>
      </c>
    </row>
    <row r="989" spans="2:12" ht="30" customHeight="1" x14ac:dyDescent="0.25">
      <c r="B989" s="89"/>
      <c r="C989" s="89"/>
      <c r="D989" s="89"/>
      <c r="E989" s="90"/>
      <c r="F989" s="89"/>
      <c r="G989" s="89"/>
      <c r="H989" s="89"/>
      <c r="I989" s="89"/>
      <c r="J989" s="92" t="str">
        <f>IFERROR(IF(Table2[[#This Row],[Item Code]]="","",SUMIFS('PO Management'!G:G,'PO Management'!E:E,Table2[[#This Row],[Item Code]],'PO Management'!K:K,"receive from stock")),"")</f>
        <v/>
      </c>
      <c r="K989" s="92" t="str">
        <f>IFERROR(IF(Table2[[#This Row],[Item Code]]="","",SUMIFS('PO Management'!G:G,'PO Management'!E:E,Table2[[#This Row],[Item Code]],'PO Management'!O:O,"received")),"")</f>
        <v/>
      </c>
      <c r="L989" s="92" t="str">
        <f>IFERROR(IF(Table2[[#This Row],[Item Code]]="","",Table2[[#This Row],[Beginning On Hand Stock]]-Table2[[#This Row],[Delivered from stock]]+Table2[[#This Row],[Adding to stock]]),"")</f>
        <v/>
      </c>
    </row>
    <row r="990" spans="2:12" ht="30" customHeight="1" x14ac:dyDescent="0.25">
      <c r="B990" s="89"/>
      <c r="C990" s="89"/>
      <c r="D990" s="89"/>
      <c r="E990" s="90"/>
      <c r="F990" s="89"/>
      <c r="G990" s="89"/>
      <c r="H990" s="89"/>
      <c r="I990" s="89"/>
      <c r="J990" s="92" t="str">
        <f>IFERROR(IF(Table2[[#This Row],[Item Code]]="","",SUMIFS('PO Management'!G:G,'PO Management'!E:E,Table2[[#This Row],[Item Code]],'PO Management'!K:K,"receive from stock")),"")</f>
        <v/>
      </c>
      <c r="K990" s="92" t="str">
        <f>IFERROR(IF(Table2[[#This Row],[Item Code]]="","",SUMIFS('PO Management'!G:G,'PO Management'!E:E,Table2[[#This Row],[Item Code]],'PO Management'!O:O,"received")),"")</f>
        <v/>
      </c>
      <c r="L990" s="92" t="str">
        <f>IFERROR(IF(Table2[[#This Row],[Item Code]]="","",Table2[[#This Row],[Beginning On Hand Stock]]-Table2[[#This Row],[Delivered from stock]]+Table2[[#This Row],[Adding to stock]]),"")</f>
        <v/>
      </c>
    </row>
    <row r="991" spans="2:12" ht="30" customHeight="1" x14ac:dyDescent="0.25">
      <c r="B991" s="89"/>
      <c r="C991" s="89"/>
      <c r="D991" s="89"/>
      <c r="E991" s="90"/>
      <c r="F991" s="89"/>
      <c r="G991" s="89"/>
      <c r="H991" s="89"/>
      <c r="I991" s="89"/>
      <c r="J991" s="92" t="str">
        <f>IFERROR(IF(Table2[[#This Row],[Item Code]]="","",SUMIFS('PO Management'!G:G,'PO Management'!E:E,Table2[[#This Row],[Item Code]],'PO Management'!K:K,"receive from stock")),"")</f>
        <v/>
      </c>
      <c r="K991" s="92" t="str">
        <f>IFERROR(IF(Table2[[#This Row],[Item Code]]="","",SUMIFS('PO Management'!G:G,'PO Management'!E:E,Table2[[#This Row],[Item Code]],'PO Management'!O:O,"received")),"")</f>
        <v/>
      </c>
      <c r="L991" s="92" t="str">
        <f>IFERROR(IF(Table2[[#This Row],[Item Code]]="","",Table2[[#This Row],[Beginning On Hand Stock]]-Table2[[#This Row],[Delivered from stock]]+Table2[[#This Row],[Adding to stock]]),"")</f>
        <v/>
      </c>
    </row>
    <row r="992" spans="2:12" ht="30" customHeight="1" x14ac:dyDescent="0.25">
      <c r="B992" s="89"/>
      <c r="C992" s="89"/>
      <c r="D992" s="89"/>
      <c r="E992" s="90"/>
      <c r="F992" s="89"/>
      <c r="G992" s="89"/>
      <c r="H992" s="89"/>
      <c r="I992" s="89"/>
      <c r="J992" s="92" t="str">
        <f>IFERROR(IF(Table2[[#This Row],[Item Code]]="","",SUMIFS('PO Management'!G:G,'PO Management'!E:E,Table2[[#This Row],[Item Code]],'PO Management'!K:K,"receive from stock")),"")</f>
        <v/>
      </c>
      <c r="K992" s="92" t="str">
        <f>IFERROR(IF(Table2[[#This Row],[Item Code]]="","",SUMIFS('PO Management'!G:G,'PO Management'!E:E,Table2[[#This Row],[Item Code]],'PO Management'!O:O,"received")),"")</f>
        <v/>
      </c>
      <c r="L992" s="92" t="str">
        <f>IFERROR(IF(Table2[[#This Row],[Item Code]]="","",Table2[[#This Row],[Beginning On Hand Stock]]-Table2[[#This Row],[Delivered from stock]]+Table2[[#This Row],[Adding to stock]]),"")</f>
        <v/>
      </c>
    </row>
    <row r="993" spans="2:12" ht="30" customHeight="1" x14ac:dyDescent="0.25">
      <c r="B993" s="89"/>
      <c r="C993" s="89"/>
      <c r="D993" s="89"/>
      <c r="E993" s="90"/>
      <c r="F993" s="89"/>
      <c r="G993" s="89"/>
      <c r="H993" s="89"/>
      <c r="I993" s="89"/>
      <c r="J993" s="92" t="str">
        <f>IFERROR(IF(Table2[[#This Row],[Item Code]]="","",SUMIFS('PO Management'!G:G,'PO Management'!E:E,Table2[[#This Row],[Item Code]],'PO Management'!K:K,"receive from stock")),"")</f>
        <v/>
      </c>
      <c r="K993" s="92" t="str">
        <f>IFERROR(IF(Table2[[#This Row],[Item Code]]="","",SUMIFS('PO Management'!G:G,'PO Management'!E:E,Table2[[#This Row],[Item Code]],'PO Management'!O:O,"received")),"")</f>
        <v/>
      </c>
      <c r="L993" s="92" t="str">
        <f>IFERROR(IF(Table2[[#This Row],[Item Code]]="","",Table2[[#This Row],[Beginning On Hand Stock]]-Table2[[#This Row],[Delivered from stock]]+Table2[[#This Row],[Adding to stock]]),"")</f>
        <v/>
      </c>
    </row>
    <row r="994" spans="2:12" ht="30" customHeight="1" x14ac:dyDescent="0.25">
      <c r="B994" s="89"/>
      <c r="C994" s="89"/>
      <c r="D994" s="89"/>
      <c r="E994" s="90"/>
      <c r="F994" s="89"/>
      <c r="G994" s="89"/>
      <c r="H994" s="89"/>
      <c r="I994" s="89"/>
      <c r="J994" s="92" t="str">
        <f>IFERROR(IF(Table2[[#This Row],[Item Code]]="","",SUMIFS('PO Management'!G:G,'PO Management'!E:E,Table2[[#This Row],[Item Code]],'PO Management'!K:K,"receive from stock")),"")</f>
        <v/>
      </c>
      <c r="K994" s="92" t="str">
        <f>IFERROR(IF(Table2[[#This Row],[Item Code]]="","",SUMIFS('PO Management'!G:G,'PO Management'!E:E,Table2[[#This Row],[Item Code]],'PO Management'!O:O,"received")),"")</f>
        <v/>
      </c>
      <c r="L994" s="92" t="str">
        <f>IFERROR(IF(Table2[[#This Row],[Item Code]]="","",Table2[[#This Row],[Beginning On Hand Stock]]-Table2[[#This Row],[Delivered from stock]]+Table2[[#This Row],[Adding to stock]]),"")</f>
        <v/>
      </c>
    </row>
    <row r="995" spans="2:12" ht="30" customHeight="1" x14ac:dyDescent="0.25">
      <c r="B995" s="89"/>
      <c r="C995" s="89"/>
      <c r="D995" s="89"/>
      <c r="E995" s="90"/>
      <c r="F995" s="89"/>
      <c r="G995" s="89"/>
      <c r="H995" s="89"/>
      <c r="I995" s="89"/>
      <c r="J995" s="92" t="str">
        <f>IFERROR(IF(Table2[[#This Row],[Item Code]]="","",SUMIFS('PO Management'!G:G,'PO Management'!E:E,Table2[[#This Row],[Item Code]],'PO Management'!K:K,"receive from stock")),"")</f>
        <v/>
      </c>
      <c r="K995" s="92" t="str">
        <f>IFERROR(IF(Table2[[#This Row],[Item Code]]="","",SUMIFS('PO Management'!G:G,'PO Management'!E:E,Table2[[#This Row],[Item Code]],'PO Management'!O:O,"received")),"")</f>
        <v/>
      </c>
      <c r="L995" s="92" t="str">
        <f>IFERROR(IF(Table2[[#This Row],[Item Code]]="","",Table2[[#This Row],[Beginning On Hand Stock]]-Table2[[#This Row],[Delivered from stock]]+Table2[[#This Row],[Adding to stock]]),"")</f>
        <v/>
      </c>
    </row>
    <row r="996" spans="2:12" ht="30" customHeight="1" x14ac:dyDescent="0.25">
      <c r="B996" s="89"/>
      <c r="C996" s="89"/>
      <c r="D996" s="89"/>
      <c r="E996" s="90"/>
      <c r="F996" s="89"/>
      <c r="G996" s="89"/>
      <c r="H996" s="89"/>
      <c r="I996" s="89"/>
      <c r="J996" s="92" t="str">
        <f>IFERROR(IF(Table2[[#This Row],[Item Code]]="","",SUMIFS('PO Management'!G:G,'PO Management'!E:E,Table2[[#This Row],[Item Code]],'PO Management'!K:K,"receive from stock")),"")</f>
        <v/>
      </c>
      <c r="K996" s="92" t="str">
        <f>IFERROR(IF(Table2[[#This Row],[Item Code]]="","",SUMIFS('PO Management'!G:G,'PO Management'!E:E,Table2[[#This Row],[Item Code]],'PO Management'!O:O,"received")),"")</f>
        <v/>
      </c>
      <c r="L996" s="92" t="str">
        <f>IFERROR(IF(Table2[[#This Row],[Item Code]]="","",Table2[[#This Row],[Beginning On Hand Stock]]-Table2[[#This Row],[Delivered from stock]]+Table2[[#This Row],[Adding to stock]]),"")</f>
        <v/>
      </c>
    </row>
    <row r="997" spans="2:12" ht="30" customHeight="1" x14ac:dyDescent="0.25">
      <c r="B997" s="89"/>
      <c r="C997" s="89"/>
      <c r="D997" s="89"/>
      <c r="E997" s="90"/>
      <c r="F997" s="89"/>
      <c r="G997" s="89"/>
      <c r="H997" s="89"/>
      <c r="I997" s="89"/>
      <c r="J997" s="92" t="str">
        <f>IFERROR(IF(Table2[[#This Row],[Item Code]]="","",SUMIFS('PO Management'!G:G,'PO Management'!E:E,Table2[[#This Row],[Item Code]],'PO Management'!K:K,"receive from stock")),"")</f>
        <v/>
      </c>
      <c r="K997" s="92" t="str">
        <f>IFERROR(IF(Table2[[#This Row],[Item Code]]="","",SUMIFS('PO Management'!G:G,'PO Management'!E:E,Table2[[#This Row],[Item Code]],'PO Management'!O:O,"received")),"")</f>
        <v/>
      </c>
      <c r="L997" s="92" t="str">
        <f>IFERROR(IF(Table2[[#This Row],[Item Code]]="","",Table2[[#This Row],[Beginning On Hand Stock]]-Table2[[#This Row],[Delivered from stock]]+Table2[[#This Row],[Adding to stock]]),"")</f>
        <v/>
      </c>
    </row>
    <row r="998" spans="2:12" ht="30" customHeight="1" x14ac:dyDescent="0.25">
      <c r="B998" s="89"/>
      <c r="C998" s="89"/>
      <c r="D998" s="89"/>
      <c r="E998" s="90"/>
      <c r="F998" s="89"/>
      <c r="G998" s="89"/>
      <c r="H998" s="89"/>
      <c r="I998" s="89"/>
      <c r="J998" s="92" t="str">
        <f>IFERROR(IF(Table2[[#This Row],[Item Code]]="","",SUMIFS('PO Management'!G:G,'PO Management'!E:E,Table2[[#This Row],[Item Code]],'PO Management'!K:K,"receive from stock")),"")</f>
        <v/>
      </c>
      <c r="K998" s="92" t="str">
        <f>IFERROR(IF(Table2[[#This Row],[Item Code]]="","",SUMIFS('PO Management'!G:G,'PO Management'!E:E,Table2[[#This Row],[Item Code]],'PO Management'!O:O,"received")),"")</f>
        <v/>
      </c>
      <c r="L998" s="92" t="str">
        <f>IFERROR(IF(Table2[[#This Row],[Item Code]]="","",Table2[[#This Row],[Beginning On Hand Stock]]-Table2[[#This Row],[Delivered from stock]]+Table2[[#This Row],[Adding to stock]]),"")</f>
        <v/>
      </c>
    </row>
    <row r="999" spans="2:12" ht="30" customHeight="1" x14ac:dyDescent="0.25">
      <c r="B999" s="89"/>
      <c r="C999" s="89"/>
      <c r="D999" s="89"/>
      <c r="E999" s="90"/>
      <c r="F999" s="89"/>
      <c r="G999" s="89"/>
      <c r="H999" s="89"/>
      <c r="I999" s="89"/>
      <c r="J999" s="92" t="str">
        <f>IFERROR(IF(Table2[[#This Row],[Item Code]]="","",SUMIFS('PO Management'!G:G,'PO Management'!E:E,Table2[[#This Row],[Item Code]],'PO Management'!K:K,"receive from stock")),"")</f>
        <v/>
      </c>
      <c r="K999" s="92" t="str">
        <f>IFERROR(IF(Table2[[#This Row],[Item Code]]="","",SUMIFS('PO Management'!G:G,'PO Management'!E:E,Table2[[#This Row],[Item Code]],'PO Management'!O:O,"received")),"")</f>
        <v/>
      </c>
      <c r="L999" s="92" t="str">
        <f>IFERROR(IF(Table2[[#This Row],[Item Code]]="","",Table2[[#This Row],[Beginning On Hand Stock]]-Table2[[#This Row],[Delivered from stock]]+Table2[[#This Row],[Adding to stock]]),"")</f>
        <v/>
      </c>
    </row>
    <row r="1000" spans="2:12" ht="30" customHeight="1" x14ac:dyDescent="0.25">
      <c r="B1000" s="89"/>
      <c r="C1000" s="89"/>
      <c r="D1000" s="89"/>
      <c r="E1000" s="90"/>
      <c r="F1000" s="89"/>
      <c r="G1000" s="89"/>
      <c r="H1000" s="89"/>
      <c r="I1000" s="89"/>
      <c r="J1000" s="92" t="str">
        <f>IFERROR(IF(Table2[[#This Row],[Item Code]]="","",SUMIFS('PO Management'!G:G,'PO Management'!E:E,Table2[[#This Row],[Item Code]],'PO Management'!K:K,"receive from stock")),"")</f>
        <v/>
      </c>
      <c r="K1000" s="92" t="str">
        <f>IFERROR(IF(Table2[[#This Row],[Item Code]]="","",SUMIFS('PO Management'!G:G,'PO Management'!E:E,Table2[[#This Row],[Item Code]],'PO Management'!O:O,"received")),"")</f>
        <v/>
      </c>
      <c r="L1000" s="92" t="str">
        <f>IFERROR(IF(Table2[[#This Row],[Item Code]]="","",Table2[[#This Row],[Beginning On Hand Stock]]-Table2[[#This Row],[Delivered from stock]]+Table2[[#This Row],[Adding to stock]]),"")</f>
        <v/>
      </c>
    </row>
  </sheetData>
  <sheetProtection selectLockedCells="1"/>
  <mergeCells count="1">
    <mergeCell ref="B2:L2"/>
  </mergeCells>
  <phoneticPr fontId="4" type="noConversion"/>
  <conditionalFormatting sqref="L5:L1000">
    <cfRule type="cellIs" dxfId="137" priority="2" operator="lessThan">
      <formula>G5</formula>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AFCD-AA18-4CCD-9581-D4F47A999A0E}">
  <sheetPr codeName="Sheet1">
    <tabColor rgb="FF28B78D"/>
  </sheetPr>
  <dimension ref="A1:AA35"/>
  <sheetViews>
    <sheetView showGridLines="0" zoomScale="85" zoomScaleNormal="85" workbookViewId="0">
      <pane ySplit="2" topLeftCell="A3" activePane="bottomLeft" state="frozen"/>
      <selection pane="bottomLeft"/>
    </sheetView>
  </sheetViews>
  <sheetFormatPr defaultColWidth="9.109375" defaultRowHeight="13.2" x14ac:dyDescent="0.25"/>
  <cols>
    <col min="1" max="1" width="2.5546875" style="9" customWidth="1"/>
    <col min="2" max="3" width="15.77734375" customWidth="1"/>
    <col min="4" max="4" width="23.5546875" customWidth="1"/>
    <col min="5" max="7" width="15.77734375" customWidth="1"/>
    <col min="8" max="8" width="37" customWidth="1"/>
    <col min="9" max="10" width="15.77734375" customWidth="1"/>
    <col min="11" max="11" width="19.109375" customWidth="1"/>
    <col min="12" max="13" width="15.77734375" customWidth="1"/>
    <col min="14" max="14" width="27.6640625" customWidth="1"/>
    <col min="15" max="16" width="15.77734375" customWidth="1"/>
    <col min="17" max="19" width="20.6640625" customWidth="1"/>
    <col min="20" max="22" width="15.77734375" customWidth="1"/>
    <col min="23" max="23" width="29.21875" customWidth="1"/>
    <col min="24" max="27" width="15.77734375" customWidth="1"/>
    <col min="28" max="28" width="15.6640625" customWidth="1"/>
  </cols>
  <sheetData>
    <row r="1" spans="1:27" ht="30" customHeight="1" x14ac:dyDescent="0.25"/>
    <row r="2" spans="1:27" s="10" customFormat="1" ht="27.6" customHeight="1" x14ac:dyDescent="0.25">
      <c r="A2" s="11"/>
      <c r="B2" s="93" t="s">
        <v>103</v>
      </c>
      <c r="C2" s="93" t="s">
        <v>79</v>
      </c>
      <c r="D2" s="93" t="s">
        <v>80</v>
      </c>
      <c r="E2" s="93" t="s">
        <v>81</v>
      </c>
      <c r="F2" s="93" t="s">
        <v>156</v>
      </c>
      <c r="G2" s="93" t="s">
        <v>92</v>
      </c>
      <c r="H2" s="94" t="s">
        <v>83</v>
      </c>
      <c r="I2" s="95" t="s">
        <v>93</v>
      </c>
      <c r="J2" s="96" t="s">
        <v>94</v>
      </c>
      <c r="K2" s="93" t="s">
        <v>104</v>
      </c>
      <c r="L2" s="93" t="s">
        <v>95</v>
      </c>
      <c r="M2" s="93" t="s">
        <v>96</v>
      </c>
      <c r="N2" s="93" t="s">
        <v>78</v>
      </c>
      <c r="O2" s="93" t="s">
        <v>97</v>
      </c>
      <c r="P2" s="93" t="s">
        <v>98</v>
      </c>
      <c r="Q2" s="96" t="s">
        <v>99</v>
      </c>
      <c r="R2" s="97" t="s">
        <v>157</v>
      </c>
      <c r="S2" s="98" t="s">
        <v>114</v>
      </c>
      <c r="T2" s="98" t="s">
        <v>115</v>
      </c>
      <c r="U2" s="98" t="s">
        <v>105</v>
      </c>
      <c r="V2" s="98" t="s">
        <v>108</v>
      </c>
      <c r="W2" s="98" t="s">
        <v>106</v>
      </c>
      <c r="X2" s="98" t="s">
        <v>107</v>
      </c>
      <c r="Y2" s="98" t="s">
        <v>110</v>
      </c>
      <c r="Z2" s="98" t="s">
        <v>111</v>
      </c>
      <c r="AA2" s="98" t="s">
        <v>112</v>
      </c>
    </row>
    <row r="3" spans="1:27" x14ac:dyDescent="0.25">
      <c r="B3" s="33">
        <v>44950</v>
      </c>
      <c r="C3" s="34" t="s">
        <v>121</v>
      </c>
      <c r="D3" s="34" t="s">
        <v>118</v>
      </c>
      <c r="E3" s="34" t="s">
        <v>141</v>
      </c>
      <c r="F3" s="33">
        <v>44975</v>
      </c>
      <c r="G3" s="34">
        <v>43</v>
      </c>
      <c r="H3" s="35" t="str">
        <f>IFERROR(IF(inv[[#This Row],[Item Code]]="","",VLOOKUP(inv[[#This Row],[Item Code]],'Items List and Stock Management'!B:L,3,0)),"")</f>
        <v>OTHERs ( Plant , Refrigerator , Shelves )</v>
      </c>
      <c r="I3" s="36">
        <f>IFERROR(IF(inv[[#This Row],[Item Code]]="","",VLOOKUP(inv[[#This Row],[Item Code]],'Items List and Stock Management'!B:L,11,0)),"")</f>
        <v>7</v>
      </c>
      <c r="J3" s="36" t="str">
        <f>IF(OR(inv[[#This Row],[Stock on hand]]="",inv[[#This Row],[Order quantity]]=""),"",IF(inv[[#This Row],[Stock on hand]]&gt;=inv[[#This Row],[Order quantity]],"Yes","No"))</f>
        <v>No</v>
      </c>
      <c r="K3" s="34" t="s">
        <v>152</v>
      </c>
      <c r="L3" s="34"/>
      <c r="M3" s="33"/>
      <c r="N3" s="34"/>
      <c r="O3" s="34"/>
      <c r="P3" s="33"/>
      <c r="Q3" s="36" t="str">
        <f>IFERROR(IF(OR(inv[[#This Row],[Actual receiving date]]="",inv[[#This Row],[PR-Date]]=""),"",inv[[#This Row],[Actual receiving date]]-inv[[#This Row],[PR-Date]]),"")</f>
        <v/>
      </c>
      <c r="R3" s="36" t="str">
        <f>IF(OR(inv[[#This Row],[Actual receiving date]]="",inv[[#This Row],[Required date]]=""),"",IF(inv[[#This Row],[Actual receiving date]]&gt;inv[[#This Row],[Required date]],"No",IF(inv[[#This Row],[Actual receiving date]]&lt;=inv[[#This Row],[Required date]],"Yes","")))</f>
        <v/>
      </c>
      <c r="S3" s="36" t="str">
        <f>IFERROR(IF(inv[[#This Row],[Purchase requisition approval?]]&lt;&gt;"proceed to purchase","",VLOOKUP(inv[[#This Row],[Item Code]],'Items List and Stock Management'!B:L,2,0)),"")</f>
        <v/>
      </c>
      <c r="T3" s="36" t="str">
        <f>IFERROR(IF(inv[[#This Row],[Purchase requisition approval?]]&lt;&gt;"proceed to purchase","",VLOOKUP(inv[[#This Row],[Item Code]],'Items List and Stock Management'!B:L,4,0)),"")</f>
        <v/>
      </c>
      <c r="U3" s="37" t="str">
        <f>IFERROR(IF(inv[[#This Row],[Purchase requisition approval?]]&lt;&gt;"proceed to purchase","",VLOOKUP(inv[[#This Row],[Item Code]],'Items List and Stock Management'!B:L,5,0)),"")</f>
        <v/>
      </c>
      <c r="V3" s="38" t="str">
        <f>IFERROR(inv[[#This Row],[Item Unit Price]]*inv[[#This Row],[Order quantity]],"")</f>
        <v/>
      </c>
      <c r="W3" s="36" t="str">
        <f>IFERROR(IF(inv[[#This Row],[Purchase requisition approval?]]&lt;&gt;"proceed to purchase","",VLOOKUP(inv[[#This Row],[Vendor Name]],'Suppliers-Vendors List'!B:G,2,0)),"")</f>
        <v/>
      </c>
      <c r="X3" s="36" t="str">
        <f>IFERROR(IF(inv[[#This Row],[Purchase requisition approval?]]&lt;&gt;"proceed to purchase","",VLOOKUP(inv[[#This Row],[Vendor Name]],'Suppliers-Vendors List'!B:G,3,0)),"")</f>
        <v/>
      </c>
      <c r="Y3" s="36" t="str">
        <f>IFERROR(IF(inv[[#This Row],[Purchase requisition approval?]]&lt;&gt;"proceed to purchase","",VLOOKUP(inv[[#This Row],[Vendor Name]],'Suppliers-Vendors List'!B:G,4,0)),"")</f>
        <v/>
      </c>
      <c r="Z3" s="36" t="str">
        <f>IFERROR(IF(inv[[#This Row],[Purchase requisition approval?]]&lt;&gt;"proceed to purchase","",VLOOKUP(inv[[#This Row],[Vendor Name]],'Suppliers-Vendors List'!B:G,5,0)),"")</f>
        <v/>
      </c>
      <c r="AA3" s="36" t="str">
        <f>IFERROR(IF(inv[[#This Row],[Purchase requisition approval?]]&lt;&gt;"proceed to purchase","",VLOOKUP(inv[[#This Row],[Vendor Name]],'Suppliers-Vendors List'!B:G,6,0)),"")</f>
        <v/>
      </c>
    </row>
    <row r="4" spans="1:27" x14ac:dyDescent="0.25">
      <c r="B4" s="33">
        <v>44964</v>
      </c>
      <c r="C4" s="34" t="s">
        <v>121</v>
      </c>
      <c r="D4" s="34" t="s">
        <v>118</v>
      </c>
      <c r="E4" s="34" t="s">
        <v>140</v>
      </c>
      <c r="F4" s="33">
        <v>44986</v>
      </c>
      <c r="G4" s="34">
        <v>47</v>
      </c>
      <c r="H4" s="35" t="str">
        <f>IFERROR(IF(inv[[#This Row],[Item Code]]="","",VLOOKUP(inv[[#This Row],[Item Code]],'Items List and Stock Management'!B:L,3,0)),"")</f>
        <v>Furniture&amp; Fixtures</v>
      </c>
      <c r="I4" s="36">
        <f>IFERROR(IF(inv[[#This Row],[Item Code]]="","",VLOOKUP(inv[[#This Row],[Item Code]],'Items List and Stock Management'!B:L,11,0)),"")</f>
        <v>203</v>
      </c>
      <c r="J4" s="36" t="str">
        <f>IF(OR(inv[[#This Row],[Stock on hand]]="",inv[[#This Row],[Order quantity]]=""),"",IF(inv[[#This Row],[Stock on hand]]&gt;=inv[[#This Row],[Order quantity]],"Yes","No"))</f>
        <v>Yes</v>
      </c>
      <c r="K4" s="34" t="s">
        <v>152</v>
      </c>
      <c r="L4" s="34"/>
      <c r="M4" s="33"/>
      <c r="N4" s="34"/>
      <c r="O4" s="34"/>
      <c r="P4" s="33"/>
      <c r="Q4" s="36" t="str">
        <f>IFERROR(IF(OR(inv[[#This Row],[Actual receiving date]]="",inv[[#This Row],[PR-Date]]=""),"",inv[[#This Row],[Actual receiving date]]-inv[[#This Row],[PR-Date]]),"")</f>
        <v/>
      </c>
      <c r="R4" s="36" t="str">
        <f>IF(OR(inv[[#This Row],[Actual receiving date]]="",inv[[#This Row],[Required date]]=""),"",IF(inv[[#This Row],[Actual receiving date]]&gt;inv[[#This Row],[Required date]],"No",IF(inv[[#This Row],[Actual receiving date]]&lt;=inv[[#This Row],[Required date]],"Yes","")))</f>
        <v/>
      </c>
      <c r="S4" s="36" t="str">
        <f>IFERROR(IF(inv[[#This Row],[Purchase requisition approval?]]&lt;&gt;"proceed to purchase","",VLOOKUP(inv[[#This Row],[Item Code]],'Items List and Stock Management'!B:L,2,0)),"")</f>
        <v/>
      </c>
      <c r="T4" s="36" t="str">
        <f>IFERROR(IF(inv[[#This Row],[Purchase requisition approval?]]&lt;&gt;"proceed to purchase","",VLOOKUP(inv[[#This Row],[Item Code]],'Items List and Stock Management'!B:L,4,0)),"")</f>
        <v/>
      </c>
      <c r="U4" s="37" t="str">
        <f>IFERROR(IF(inv[[#This Row],[Purchase requisition approval?]]&lt;&gt;"proceed to purchase","",VLOOKUP(inv[[#This Row],[Item Code]],'Items List and Stock Management'!B:L,5,0)),"")</f>
        <v/>
      </c>
      <c r="V4" s="38" t="str">
        <f>IFERROR(inv[[#This Row],[Item Unit Price]]*inv[[#This Row],[Order quantity]],"")</f>
        <v/>
      </c>
      <c r="W4" s="36" t="str">
        <f>IFERROR(IF(inv[[#This Row],[Purchase requisition approval?]]&lt;&gt;"proceed to purchase","",VLOOKUP(inv[[#This Row],[Vendor Name]],'Suppliers-Vendors List'!B:G,2,0)),"")</f>
        <v/>
      </c>
      <c r="X4" s="36" t="str">
        <f>IFERROR(IF(inv[[#This Row],[Purchase requisition approval?]]&lt;&gt;"proceed to purchase","",VLOOKUP(inv[[#This Row],[Vendor Name]],'Suppliers-Vendors List'!B:G,3,0)),"")</f>
        <v/>
      </c>
      <c r="Y4" s="36" t="str">
        <f>IFERROR(IF(inv[[#This Row],[Purchase requisition approval?]]&lt;&gt;"proceed to purchase","",VLOOKUP(inv[[#This Row],[Vendor Name]],'Suppliers-Vendors List'!B:G,4,0)),"")</f>
        <v/>
      </c>
      <c r="Z4" s="36" t="str">
        <f>IFERROR(IF(inv[[#This Row],[Purchase requisition approval?]]&lt;&gt;"proceed to purchase","",VLOOKUP(inv[[#This Row],[Vendor Name]],'Suppliers-Vendors List'!B:G,5,0)),"")</f>
        <v/>
      </c>
      <c r="AA4" s="36" t="str">
        <f>IFERROR(IF(inv[[#This Row],[Purchase requisition approval?]]&lt;&gt;"proceed to purchase","",VLOOKUP(inv[[#This Row],[Vendor Name]],'Suppliers-Vendors List'!B:G,6,0)),"")</f>
        <v/>
      </c>
    </row>
    <row r="5" spans="1:27" x14ac:dyDescent="0.25">
      <c r="B5" s="33">
        <v>44912</v>
      </c>
      <c r="C5" s="34" t="s">
        <v>122</v>
      </c>
      <c r="D5" s="34" t="s">
        <v>118</v>
      </c>
      <c r="E5" s="34" t="s">
        <v>141</v>
      </c>
      <c r="F5" s="33">
        <v>44947</v>
      </c>
      <c r="G5" s="34">
        <v>29</v>
      </c>
      <c r="H5" s="35" t="str">
        <f>IFERROR(IF(inv[[#This Row],[Item Code]]="","",VLOOKUP(inv[[#This Row],[Item Code]],'Items List and Stock Management'!B:L,3,0)),"")</f>
        <v>OTHERs ( Plant , Refrigerator , Shelves )</v>
      </c>
      <c r="I5" s="36">
        <f>IFERROR(IF(inv[[#This Row],[Item Code]]="","",VLOOKUP(inv[[#This Row],[Item Code]],'Items List and Stock Management'!B:L,11,0)),"")</f>
        <v>7</v>
      </c>
      <c r="J5" s="36" t="str">
        <f>IF(OR(inv[[#This Row],[Stock on hand]]="",inv[[#This Row],[Order quantity]]=""),"",IF(inv[[#This Row],[Stock on hand]]&gt;=inv[[#This Row],[Order quantity]],"Yes","No"))</f>
        <v>No</v>
      </c>
      <c r="K5" s="34" t="s">
        <v>153</v>
      </c>
      <c r="L5" s="34" t="s">
        <v>155</v>
      </c>
      <c r="M5" s="33">
        <v>44918</v>
      </c>
      <c r="N5" s="34" t="s">
        <v>84</v>
      </c>
      <c r="O5" s="34" t="s">
        <v>202</v>
      </c>
      <c r="P5" s="33"/>
      <c r="Q5" s="36" t="str">
        <f>IFERROR(IF(OR(inv[[#This Row],[Actual receiving date]]="",inv[[#This Row],[PR-Date]]=""),"",inv[[#This Row],[Actual receiving date]]-inv[[#This Row],[PR-Date]]),"")</f>
        <v/>
      </c>
      <c r="R5" s="36" t="str">
        <f>IF(OR(inv[[#This Row],[Actual receiving date]]="",inv[[#This Row],[Required date]]=""),"",IF(inv[[#This Row],[Actual receiving date]]&gt;inv[[#This Row],[Required date]],"No",IF(inv[[#This Row],[Actual receiving date]]&lt;=inv[[#This Row],[Required date]],"Yes","")))</f>
        <v/>
      </c>
      <c r="S5" s="36" t="str">
        <f>IFERROR(IF(inv[[#This Row],[Purchase requisition approval?]]&lt;&gt;"proceed to purchase","",VLOOKUP(inv[[#This Row],[Item Code]],'Items List and Stock Management'!B:L,2,0)),"")</f>
        <v xml:space="preserve">Artifical Plant </v>
      </c>
      <c r="T5" s="36">
        <f>IFERROR(IF(inv[[#This Row],[Purchase requisition approval?]]&lt;&gt;"proceed to purchase","",VLOOKUP(inv[[#This Row],[Item Code]],'Items List and Stock Management'!B:L,4,0)),"")</f>
        <v>40</v>
      </c>
      <c r="U5" s="37" t="str">
        <f>IFERROR(IF(inv[[#This Row],[Purchase requisition approval?]]&lt;&gt;"proceed to purchase","",VLOOKUP(inv[[#This Row],[Item Code]],'Items List and Stock Management'!B:L,5,0)),"")</f>
        <v>Piece</v>
      </c>
      <c r="V5" s="38">
        <f>IFERROR(inv[[#This Row],[Item Unit Price]]*inv[[#This Row],[Order quantity]],"")</f>
        <v>1160</v>
      </c>
      <c r="W5" s="36" t="str">
        <f>IFERROR(IF(inv[[#This Row],[Purchase requisition approval?]]&lt;&gt;"proceed to purchase","",VLOOKUP(inv[[#This Row],[Vendor Name]],'Suppliers-Vendors List'!B:G,2,0)),"")</f>
        <v>Adress 1</v>
      </c>
      <c r="X5" s="36" t="str">
        <f>IFERROR(IF(inv[[#This Row],[Purchase requisition approval?]]&lt;&gt;"proceed to purchase","",VLOOKUP(inv[[#This Row],[Vendor Name]],'Suppliers-Vendors List'!B:G,3,0)),"")</f>
        <v>City 1</v>
      </c>
      <c r="Y5" s="36" t="str">
        <f>IFERROR(IF(inv[[#This Row],[Purchase requisition approval?]]&lt;&gt;"proceed to purchase","",VLOOKUP(inv[[#This Row],[Vendor Name]],'Suppliers-Vendors List'!B:G,4,0)),"")</f>
        <v>Post Code 1</v>
      </c>
      <c r="Z5" s="36" t="str">
        <f>IFERROR(IF(inv[[#This Row],[Purchase requisition approval?]]&lt;&gt;"proceed to purchase","",VLOOKUP(inv[[#This Row],[Vendor Name]],'Suppliers-Vendors List'!B:G,5,0)),"")</f>
        <v>Phone 1</v>
      </c>
      <c r="AA5" s="36" t="str">
        <f>IFERROR(IF(inv[[#This Row],[Purchase requisition approval?]]&lt;&gt;"proceed to purchase","",VLOOKUP(inv[[#This Row],[Vendor Name]],'Suppliers-Vendors List'!B:G,6,0)),"")</f>
        <v>Email Address 1</v>
      </c>
    </row>
    <row r="6" spans="1:27" x14ac:dyDescent="0.25">
      <c r="B6" s="33">
        <v>45008</v>
      </c>
      <c r="C6" s="34" t="s">
        <v>122</v>
      </c>
      <c r="D6" s="34" t="s">
        <v>119</v>
      </c>
      <c r="E6" s="34" t="s">
        <v>147</v>
      </c>
      <c r="F6" s="33">
        <v>45034</v>
      </c>
      <c r="G6" s="34">
        <v>27</v>
      </c>
      <c r="H6" s="35" t="str">
        <f>IFERROR(IF(inv[[#This Row],[Item Code]]="","",VLOOKUP(inv[[#This Row],[Item Code]],'Items List and Stock Management'!B:L,3,0)),"")</f>
        <v xml:space="preserve">Computer, IT and Printers </v>
      </c>
      <c r="I6" s="36">
        <f>IFERROR(IF(inv[[#This Row],[Item Code]]="","",VLOOKUP(inv[[#This Row],[Item Code]],'Items List and Stock Management'!B:L,11,0)),"")</f>
        <v>10</v>
      </c>
      <c r="J6" s="36" t="str">
        <f>IF(OR(inv[[#This Row],[Stock on hand]]="",inv[[#This Row],[Order quantity]]=""),"",IF(inv[[#This Row],[Stock on hand]]&gt;=inv[[#This Row],[Order quantity]],"Yes","No"))</f>
        <v>No</v>
      </c>
      <c r="K6" s="34" t="s">
        <v>153</v>
      </c>
      <c r="L6" s="34" t="s">
        <v>155</v>
      </c>
      <c r="M6" s="33">
        <v>45013</v>
      </c>
      <c r="N6" s="34" t="s">
        <v>85</v>
      </c>
      <c r="O6" s="34" t="s">
        <v>203</v>
      </c>
      <c r="P6" s="33">
        <v>45031</v>
      </c>
      <c r="Q6" s="36">
        <f>IFERROR(IF(OR(inv[[#This Row],[Actual receiving date]]="",inv[[#This Row],[PR-Date]]=""),"",inv[[#This Row],[Actual receiving date]]-inv[[#This Row],[PR-Date]]),"")</f>
        <v>23</v>
      </c>
      <c r="R6" s="36" t="str">
        <f>IF(OR(inv[[#This Row],[Actual receiving date]]="",inv[[#This Row],[Required date]]=""),"",IF(inv[[#This Row],[Actual receiving date]]&gt;inv[[#This Row],[Required date]],"No",IF(inv[[#This Row],[Actual receiving date]]&lt;=inv[[#This Row],[Required date]],"Yes","")))</f>
        <v>Yes</v>
      </c>
      <c r="S6" s="36" t="str">
        <f>IFERROR(IF(inv[[#This Row],[Purchase requisition approval?]]&lt;&gt;"proceed to purchase","",VLOOKUP(inv[[#This Row],[Item Code]],'Items List and Stock Management'!B:L,2,0)),"")</f>
        <v>CPU</v>
      </c>
      <c r="T6" s="36">
        <f>IFERROR(IF(inv[[#This Row],[Purchase requisition approval?]]&lt;&gt;"proceed to purchase","",VLOOKUP(inv[[#This Row],[Item Code]],'Items List and Stock Management'!B:L,4,0)),"")</f>
        <v>220</v>
      </c>
      <c r="U6" s="37" t="str">
        <f>IFERROR(IF(inv[[#This Row],[Purchase requisition approval?]]&lt;&gt;"proceed to purchase","",VLOOKUP(inv[[#This Row],[Item Code]],'Items List and Stock Management'!B:L,5,0)),"")</f>
        <v>Piece</v>
      </c>
      <c r="V6" s="38">
        <f>IFERROR(inv[[#This Row],[Item Unit Price]]*inv[[#This Row],[Order quantity]],"")</f>
        <v>5940</v>
      </c>
      <c r="W6" s="36" t="str">
        <f>IFERROR(IF(inv[[#This Row],[Purchase requisition approval?]]&lt;&gt;"proceed to purchase","",VLOOKUP(inv[[#This Row],[Vendor Name]],'Suppliers-Vendors List'!B:G,2,0)),"")</f>
        <v>Adress 2</v>
      </c>
      <c r="X6" s="36" t="str">
        <f>IFERROR(IF(inv[[#This Row],[Purchase requisition approval?]]&lt;&gt;"proceed to purchase","",VLOOKUP(inv[[#This Row],[Vendor Name]],'Suppliers-Vendors List'!B:G,3,0)),"")</f>
        <v>City 2</v>
      </c>
      <c r="Y6" s="36" t="str">
        <f>IFERROR(IF(inv[[#This Row],[Purchase requisition approval?]]&lt;&gt;"proceed to purchase","",VLOOKUP(inv[[#This Row],[Vendor Name]],'Suppliers-Vendors List'!B:G,4,0)),"")</f>
        <v>Post Code 2</v>
      </c>
      <c r="Z6" s="36" t="str">
        <f>IFERROR(IF(inv[[#This Row],[Purchase requisition approval?]]&lt;&gt;"proceed to purchase","",VLOOKUP(inv[[#This Row],[Vendor Name]],'Suppliers-Vendors List'!B:G,5,0)),"")</f>
        <v>Phone 2</v>
      </c>
      <c r="AA6" s="36" t="str">
        <f>IFERROR(IF(inv[[#This Row],[Purchase requisition approval?]]&lt;&gt;"proceed to purchase","",VLOOKUP(inv[[#This Row],[Vendor Name]],'Suppliers-Vendors List'!B:G,6,0)),"")</f>
        <v>Email Address 2</v>
      </c>
    </row>
    <row r="7" spans="1:27" x14ac:dyDescent="0.25">
      <c r="B7" s="33">
        <v>45027</v>
      </c>
      <c r="C7" s="34" t="s">
        <v>123</v>
      </c>
      <c r="D7" s="34" t="s">
        <v>118</v>
      </c>
      <c r="E7" s="34" t="s">
        <v>150</v>
      </c>
      <c r="F7" s="33">
        <v>45055</v>
      </c>
      <c r="G7" s="34">
        <v>28</v>
      </c>
      <c r="H7" s="35" t="str">
        <f>IFERROR(IF(inv[[#This Row],[Item Code]]="","",VLOOKUP(inv[[#This Row],[Item Code]],'Items List and Stock Management'!B:L,3,0)),"")</f>
        <v>Furniture&amp; Fixtures</v>
      </c>
      <c r="I7" s="36">
        <f>IFERROR(IF(inv[[#This Row],[Item Code]]="","",VLOOKUP(inv[[#This Row],[Item Code]],'Items List and Stock Management'!B:L,11,0)),"")</f>
        <v>25</v>
      </c>
      <c r="J7" s="36" t="str">
        <f>IF(OR(inv[[#This Row],[Stock on hand]]="",inv[[#This Row],[Order quantity]]=""),"",IF(inv[[#This Row],[Stock on hand]]&gt;=inv[[#This Row],[Order quantity]],"Yes","No"))</f>
        <v>No</v>
      </c>
      <c r="K7" s="34" t="s">
        <v>188</v>
      </c>
      <c r="L7" s="34"/>
      <c r="M7" s="33"/>
      <c r="N7" s="34"/>
      <c r="O7" s="34"/>
      <c r="P7" s="33"/>
      <c r="Q7" s="36" t="str">
        <f>IFERROR(IF(OR(inv[[#This Row],[Actual receiving date]]="",inv[[#This Row],[PR-Date]]=""),"",inv[[#This Row],[Actual receiving date]]-inv[[#This Row],[PR-Date]]),"")</f>
        <v/>
      </c>
      <c r="R7" s="36" t="str">
        <f>IF(OR(inv[[#This Row],[Actual receiving date]]="",inv[[#This Row],[Required date]]=""),"",IF(inv[[#This Row],[Actual receiving date]]&gt;inv[[#This Row],[Required date]],"No",IF(inv[[#This Row],[Actual receiving date]]&lt;=inv[[#This Row],[Required date]],"Yes","")))</f>
        <v/>
      </c>
      <c r="S7" s="36" t="str">
        <f>IFERROR(IF(inv[[#This Row],[Purchase requisition approval?]]&lt;&gt;"proceed to purchase","",VLOOKUP(inv[[#This Row],[Item Code]],'Items List and Stock Management'!B:L,2,0)),"")</f>
        <v/>
      </c>
      <c r="T7" s="36" t="str">
        <f>IFERROR(IF(inv[[#This Row],[Purchase requisition approval?]]&lt;&gt;"proceed to purchase","",VLOOKUP(inv[[#This Row],[Item Code]],'Items List and Stock Management'!B:L,4,0)),"")</f>
        <v/>
      </c>
      <c r="U7" s="37" t="str">
        <f>IFERROR(IF(inv[[#This Row],[Purchase requisition approval?]]&lt;&gt;"proceed to purchase","",VLOOKUP(inv[[#This Row],[Item Code]],'Items List and Stock Management'!B:L,5,0)),"")</f>
        <v/>
      </c>
      <c r="V7" s="38" t="str">
        <f>IFERROR(inv[[#This Row],[Item Unit Price]]*inv[[#This Row],[Order quantity]],"")</f>
        <v/>
      </c>
      <c r="W7" s="36" t="str">
        <f>IFERROR(IF(inv[[#This Row],[Purchase requisition approval?]]&lt;&gt;"proceed to purchase","",VLOOKUP(inv[[#This Row],[Vendor Name]],'Suppliers-Vendors List'!B:G,2,0)),"")</f>
        <v/>
      </c>
      <c r="X7" s="36" t="str">
        <f>IFERROR(IF(inv[[#This Row],[Purchase requisition approval?]]&lt;&gt;"proceed to purchase","",VLOOKUP(inv[[#This Row],[Vendor Name]],'Suppliers-Vendors List'!B:G,3,0)),"")</f>
        <v/>
      </c>
      <c r="Y7" s="36" t="str">
        <f>IFERROR(IF(inv[[#This Row],[Purchase requisition approval?]]&lt;&gt;"proceed to purchase","",VLOOKUP(inv[[#This Row],[Vendor Name]],'Suppliers-Vendors List'!B:G,4,0)),"")</f>
        <v/>
      </c>
      <c r="Z7" s="36" t="str">
        <f>IFERROR(IF(inv[[#This Row],[Purchase requisition approval?]]&lt;&gt;"proceed to purchase","",VLOOKUP(inv[[#This Row],[Vendor Name]],'Suppliers-Vendors List'!B:G,5,0)),"")</f>
        <v/>
      </c>
      <c r="AA7" s="36" t="str">
        <f>IFERROR(IF(inv[[#This Row],[Purchase requisition approval?]]&lt;&gt;"proceed to purchase","",VLOOKUP(inv[[#This Row],[Vendor Name]],'Suppliers-Vendors List'!B:G,6,0)),"")</f>
        <v/>
      </c>
    </row>
    <row r="8" spans="1:27" x14ac:dyDescent="0.25">
      <c r="B8" s="33">
        <v>44955</v>
      </c>
      <c r="C8" s="34" t="s">
        <v>165</v>
      </c>
      <c r="D8" s="34" t="s">
        <v>120</v>
      </c>
      <c r="E8" s="34" t="s">
        <v>148</v>
      </c>
      <c r="F8" s="33">
        <v>44994</v>
      </c>
      <c r="G8" s="34">
        <v>21</v>
      </c>
      <c r="H8" s="35" t="str">
        <f>IFERROR(IF(inv[[#This Row],[Item Code]]="","",VLOOKUP(inv[[#This Row],[Item Code]],'Items List and Stock Management'!B:L,3,0)),"")</f>
        <v>Furniture&amp; Fixtures</v>
      </c>
      <c r="I8" s="36">
        <f>IFERROR(IF(inv[[#This Row],[Item Code]]="","",VLOOKUP(inv[[#This Row],[Item Code]],'Items List and Stock Management'!B:L,11,0)),"")</f>
        <v>9</v>
      </c>
      <c r="J8" s="36" t="str">
        <f>IF(OR(inv[[#This Row],[Stock on hand]]="",inv[[#This Row],[Order quantity]]=""),"",IF(inv[[#This Row],[Stock on hand]]&gt;=inv[[#This Row],[Order quantity]],"Yes","No"))</f>
        <v>No</v>
      </c>
      <c r="K8" s="34" t="s">
        <v>152</v>
      </c>
      <c r="L8" s="34"/>
      <c r="M8" s="33"/>
      <c r="N8" s="34"/>
      <c r="O8" s="34"/>
      <c r="P8" s="33"/>
      <c r="Q8" s="36" t="str">
        <f>IFERROR(IF(OR(inv[[#This Row],[Actual receiving date]]="",inv[[#This Row],[PR-Date]]=""),"",inv[[#This Row],[Actual receiving date]]-inv[[#This Row],[PR-Date]]),"")</f>
        <v/>
      </c>
      <c r="R8" s="36" t="str">
        <f>IF(OR(inv[[#This Row],[Actual receiving date]]="",inv[[#This Row],[Required date]]=""),"",IF(inv[[#This Row],[Actual receiving date]]&gt;inv[[#This Row],[Required date]],"No",IF(inv[[#This Row],[Actual receiving date]]&lt;=inv[[#This Row],[Required date]],"Yes","")))</f>
        <v/>
      </c>
      <c r="S8" s="36" t="str">
        <f>IFERROR(IF(inv[[#This Row],[Purchase requisition approval?]]&lt;&gt;"proceed to purchase","",VLOOKUP(inv[[#This Row],[Item Code]],'Items List and Stock Management'!B:L,2,0)),"")</f>
        <v/>
      </c>
      <c r="T8" s="36" t="str">
        <f>IFERROR(IF(inv[[#This Row],[Purchase requisition approval?]]&lt;&gt;"proceed to purchase","",VLOOKUP(inv[[#This Row],[Item Code]],'Items List and Stock Management'!B:L,4,0)),"")</f>
        <v/>
      </c>
      <c r="U8" s="37" t="str">
        <f>IFERROR(IF(inv[[#This Row],[Purchase requisition approval?]]&lt;&gt;"proceed to purchase","",VLOOKUP(inv[[#This Row],[Item Code]],'Items List and Stock Management'!B:L,5,0)),"")</f>
        <v/>
      </c>
      <c r="V8" s="38" t="str">
        <f>IFERROR(inv[[#This Row],[Item Unit Price]]*inv[[#This Row],[Order quantity]],"")</f>
        <v/>
      </c>
      <c r="W8" s="36" t="str">
        <f>IFERROR(IF(inv[[#This Row],[Purchase requisition approval?]]&lt;&gt;"proceed to purchase","",VLOOKUP(inv[[#This Row],[Vendor Name]],'Suppliers-Vendors List'!B:G,2,0)),"")</f>
        <v/>
      </c>
      <c r="X8" s="36" t="str">
        <f>IFERROR(IF(inv[[#This Row],[Purchase requisition approval?]]&lt;&gt;"proceed to purchase","",VLOOKUP(inv[[#This Row],[Vendor Name]],'Suppliers-Vendors List'!B:G,3,0)),"")</f>
        <v/>
      </c>
      <c r="Y8" s="36" t="str">
        <f>IFERROR(IF(inv[[#This Row],[Purchase requisition approval?]]&lt;&gt;"proceed to purchase","",VLOOKUP(inv[[#This Row],[Vendor Name]],'Suppliers-Vendors List'!B:G,4,0)),"")</f>
        <v/>
      </c>
      <c r="Z8" s="36" t="str">
        <f>IFERROR(IF(inv[[#This Row],[Purchase requisition approval?]]&lt;&gt;"proceed to purchase","",VLOOKUP(inv[[#This Row],[Vendor Name]],'Suppliers-Vendors List'!B:G,5,0)),"")</f>
        <v/>
      </c>
      <c r="AA8" s="36" t="str">
        <f>IFERROR(IF(inv[[#This Row],[Purchase requisition approval?]]&lt;&gt;"proceed to purchase","",VLOOKUP(inv[[#This Row],[Vendor Name]],'Suppliers-Vendors List'!B:G,6,0)),"")</f>
        <v/>
      </c>
    </row>
    <row r="9" spans="1:27" x14ac:dyDescent="0.25">
      <c r="B9" s="33">
        <v>44994</v>
      </c>
      <c r="C9" s="34" t="s">
        <v>166</v>
      </c>
      <c r="D9" s="34" t="s">
        <v>118</v>
      </c>
      <c r="E9" s="34" t="s">
        <v>143</v>
      </c>
      <c r="F9" s="33">
        <v>45017</v>
      </c>
      <c r="G9" s="34">
        <v>26</v>
      </c>
      <c r="H9" s="35" t="str">
        <f>IFERROR(IF(inv[[#This Row],[Item Code]]="","",VLOOKUP(inv[[#This Row],[Item Code]],'Items List and Stock Management'!B:L,3,0)),"")</f>
        <v>Office Equipment</v>
      </c>
      <c r="I9" s="36">
        <f>IFERROR(IF(inv[[#This Row],[Item Code]]="","",VLOOKUP(inv[[#This Row],[Item Code]],'Items List and Stock Management'!B:L,11,0)),"")</f>
        <v>35</v>
      </c>
      <c r="J9" s="36" t="str">
        <f>IF(OR(inv[[#This Row],[Stock on hand]]="",inv[[#This Row],[Order quantity]]=""),"",IF(inv[[#This Row],[Stock on hand]]&gt;=inv[[#This Row],[Order quantity]],"Yes","No"))</f>
        <v>Yes</v>
      </c>
      <c r="K9" s="34" t="s">
        <v>189</v>
      </c>
      <c r="L9" s="34"/>
      <c r="M9" s="33"/>
      <c r="N9" s="34"/>
      <c r="O9" s="34"/>
      <c r="P9" s="33"/>
      <c r="Q9" s="36" t="str">
        <f>IFERROR(IF(OR(inv[[#This Row],[Actual receiving date]]="",inv[[#This Row],[PR-Date]]=""),"",inv[[#This Row],[Actual receiving date]]-inv[[#This Row],[PR-Date]]),"")</f>
        <v/>
      </c>
      <c r="R9" s="36" t="str">
        <f>IF(OR(inv[[#This Row],[Actual receiving date]]="",inv[[#This Row],[Required date]]=""),"",IF(inv[[#This Row],[Actual receiving date]]&gt;inv[[#This Row],[Required date]],"No",IF(inv[[#This Row],[Actual receiving date]]&lt;=inv[[#This Row],[Required date]],"Yes","")))</f>
        <v/>
      </c>
      <c r="S9" s="36" t="str">
        <f>IFERROR(IF(inv[[#This Row],[Purchase requisition approval?]]&lt;&gt;"proceed to purchase","",VLOOKUP(inv[[#This Row],[Item Code]],'Items List and Stock Management'!B:L,2,0)),"")</f>
        <v/>
      </c>
      <c r="T9" s="36" t="str">
        <f>IFERROR(IF(inv[[#This Row],[Purchase requisition approval?]]&lt;&gt;"proceed to purchase","",VLOOKUP(inv[[#This Row],[Item Code]],'Items List and Stock Management'!B:L,4,0)),"")</f>
        <v/>
      </c>
      <c r="U9" s="37" t="str">
        <f>IFERROR(IF(inv[[#This Row],[Purchase requisition approval?]]&lt;&gt;"proceed to purchase","",VLOOKUP(inv[[#This Row],[Item Code]],'Items List and Stock Management'!B:L,5,0)),"")</f>
        <v/>
      </c>
      <c r="V9" s="38" t="str">
        <f>IFERROR(inv[[#This Row],[Item Unit Price]]*inv[[#This Row],[Order quantity]],"")</f>
        <v/>
      </c>
      <c r="W9" s="36" t="str">
        <f>IFERROR(IF(inv[[#This Row],[Purchase requisition approval?]]&lt;&gt;"proceed to purchase","",VLOOKUP(inv[[#This Row],[Vendor Name]],'Suppliers-Vendors List'!B:G,2,0)),"")</f>
        <v/>
      </c>
      <c r="X9" s="36" t="str">
        <f>IFERROR(IF(inv[[#This Row],[Purchase requisition approval?]]&lt;&gt;"proceed to purchase","",VLOOKUP(inv[[#This Row],[Vendor Name]],'Suppliers-Vendors List'!B:G,3,0)),"")</f>
        <v/>
      </c>
      <c r="Y9" s="36" t="str">
        <f>IFERROR(IF(inv[[#This Row],[Purchase requisition approval?]]&lt;&gt;"proceed to purchase","",VLOOKUP(inv[[#This Row],[Vendor Name]],'Suppliers-Vendors List'!B:G,4,0)),"")</f>
        <v/>
      </c>
      <c r="Z9" s="36" t="str">
        <f>IFERROR(IF(inv[[#This Row],[Purchase requisition approval?]]&lt;&gt;"proceed to purchase","",VLOOKUP(inv[[#This Row],[Vendor Name]],'Suppliers-Vendors List'!B:G,5,0)),"")</f>
        <v/>
      </c>
      <c r="AA9" s="36" t="str">
        <f>IFERROR(IF(inv[[#This Row],[Purchase requisition approval?]]&lt;&gt;"proceed to purchase","",VLOOKUP(inv[[#This Row],[Vendor Name]],'Suppliers-Vendors List'!B:G,6,0)),"")</f>
        <v/>
      </c>
    </row>
    <row r="10" spans="1:27" x14ac:dyDescent="0.25">
      <c r="B10" s="33">
        <v>45007</v>
      </c>
      <c r="C10" s="34" t="s">
        <v>167</v>
      </c>
      <c r="D10" s="34" t="s">
        <v>120</v>
      </c>
      <c r="E10" s="34" t="s">
        <v>141</v>
      </c>
      <c r="F10" s="33">
        <v>45029</v>
      </c>
      <c r="G10" s="34">
        <v>32</v>
      </c>
      <c r="H10" s="35" t="str">
        <f>IFERROR(IF(inv[[#This Row],[Item Code]]="","",VLOOKUP(inv[[#This Row],[Item Code]],'Items List and Stock Management'!B:L,3,0)),"")</f>
        <v>OTHERs ( Plant , Refrigerator , Shelves )</v>
      </c>
      <c r="I10" s="36">
        <f>IFERROR(IF(inv[[#This Row],[Item Code]]="","",VLOOKUP(inv[[#This Row],[Item Code]],'Items List and Stock Management'!B:L,11,0)),"")</f>
        <v>7</v>
      </c>
      <c r="J10" s="36" t="str">
        <f>IF(OR(inv[[#This Row],[Stock on hand]]="",inv[[#This Row],[Order quantity]]=""),"",IF(inv[[#This Row],[Stock on hand]]&gt;=inv[[#This Row],[Order quantity]],"Yes","No"))</f>
        <v>No</v>
      </c>
      <c r="K10" s="34" t="s">
        <v>189</v>
      </c>
      <c r="L10" s="34"/>
      <c r="M10" s="33"/>
      <c r="N10" s="34"/>
      <c r="O10" s="34"/>
      <c r="P10" s="33"/>
      <c r="Q10" s="36" t="str">
        <f>IFERROR(IF(OR(inv[[#This Row],[Actual receiving date]]="",inv[[#This Row],[PR-Date]]=""),"",inv[[#This Row],[Actual receiving date]]-inv[[#This Row],[PR-Date]]),"")</f>
        <v/>
      </c>
      <c r="R10" s="36" t="str">
        <f>IF(OR(inv[[#This Row],[Actual receiving date]]="",inv[[#This Row],[Required date]]=""),"",IF(inv[[#This Row],[Actual receiving date]]&gt;inv[[#This Row],[Required date]],"No",IF(inv[[#This Row],[Actual receiving date]]&lt;=inv[[#This Row],[Required date]],"Yes","")))</f>
        <v/>
      </c>
      <c r="S10" s="36" t="str">
        <f>IFERROR(IF(inv[[#This Row],[Purchase requisition approval?]]&lt;&gt;"proceed to purchase","",VLOOKUP(inv[[#This Row],[Item Code]],'Items List and Stock Management'!B:L,2,0)),"")</f>
        <v/>
      </c>
      <c r="T10" s="36" t="str">
        <f>IFERROR(IF(inv[[#This Row],[Purchase requisition approval?]]&lt;&gt;"proceed to purchase","",VLOOKUP(inv[[#This Row],[Item Code]],'Items List and Stock Management'!B:L,4,0)),"")</f>
        <v/>
      </c>
      <c r="U10" s="37" t="str">
        <f>IFERROR(IF(inv[[#This Row],[Purchase requisition approval?]]&lt;&gt;"proceed to purchase","",VLOOKUP(inv[[#This Row],[Item Code]],'Items List and Stock Management'!B:L,5,0)),"")</f>
        <v/>
      </c>
      <c r="V10" s="38" t="str">
        <f>IFERROR(inv[[#This Row],[Item Unit Price]]*inv[[#This Row],[Order quantity]],"")</f>
        <v/>
      </c>
      <c r="W10" s="36" t="str">
        <f>IFERROR(IF(inv[[#This Row],[Purchase requisition approval?]]&lt;&gt;"proceed to purchase","",VLOOKUP(inv[[#This Row],[Vendor Name]],'Suppliers-Vendors List'!B:G,2,0)),"")</f>
        <v/>
      </c>
      <c r="X10" s="36" t="str">
        <f>IFERROR(IF(inv[[#This Row],[Purchase requisition approval?]]&lt;&gt;"proceed to purchase","",VLOOKUP(inv[[#This Row],[Vendor Name]],'Suppliers-Vendors List'!B:G,3,0)),"")</f>
        <v/>
      </c>
      <c r="Y10" s="36" t="str">
        <f>IFERROR(IF(inv[[#This Row],[Purchase requisition approval?]]&lt;&gt;"proceed to purchase","",VLOOKUP(inv[[#This Row],[Vendor Name]],'Suppliers-Vendors List'!B:G,4,0)),"")</f>
        <v/>
      </c>
      <c r="Z10" s="36" t="str">
        <f>IFERROR(IF(inv[[#This Row],[Purchase requisition approval?]]&lt;&gt;"proceed to purchase","",VLOOKUP(inv[[#This Row],[Vendor Name]],'Suppliers-Vendors List'!B:G,5,0)),"")</f>
        <v/>
      </c>
      <c r="AA10" s="36" t="str">
        <f>IFERROR(IF(inv[[#This Row],[Purchase requisition approval?]]&lt;&gt;"proceed to purchase","",VLOOKUP(inv[[#This Row],[Vendor Name]],'Suppliers-Vendors List'!B:G,6,0)),"")</f>
        <v/>
      </c>
    </row>
    <row r="11" spans="1:27" x14ac:dyDescent="0.25">
      <c r="B11" s="33">
        <v>44990</v>
      </c>
      <c r="C11" s="34" t="s">
        <v>168</v>
      </c>
      <c r="D11" s="34" t="s">
        <v>119</v>
      </c>
      <c r="E11" s="34" t="s">
        <v>143</v>
      </c>
      <c r="F11" s="33">
        <v>45028</v>
      </c>
      <c r="G11" s="34">
        <v>39</v>
      </c>
      <c r="H11" s="35" t="str">
        <f>IFERROR(IF(inv[[#This Row],[Item Code]]="","",VLOOKUP(inv[[#This Row],[Item Code]],'Items List and Stock Management'!B:L,3,0)),"")</f>
        <v>Office Equipment</v>
      </c>
      <c r="I11" s="36">
        <f>IFERROR(IF(inv[[#This Row],[Item Code]]="","",VLOOKUP(inv[[#This Row],[Item Code]],'Items List and Stock Management'!B:L,11,0)),"")</f>
        <v>35</v>
      </c>
      <c r="J11" s="36" t="str">
        <f>IF(OR(inv[[#This Row],[Stock on hand]]="",inv[[#This Row],[Order quantity]]=""),"",IF(inv[[#This Row],[Stock on hand]]&gt;=inv[[#This Row],[Order quantity]],"Yes","No"))</f>
        <v>No</v>
      </c>
      <c r="K11" s="34" t="s">
        <v>153</v>
      </c>
      <c r="L11" s="34" t="s">
        <v>190</v>
      </c>
      <c r="M11" s="33">
        <v>44993</v>
      </c>
      <c r="N11" s="34" t="s">
        <v>87</v>
      </c>
      <c r="O11" s="34" t="s">
        <v>202</v>
      </c>
      <c r="P11" s="33"/>
      <c r="Q11" s="36" t="str">
        <f>IFERROR(IF(OR(inv[[#This Row],[Actual receiving date]]="",inv[[#This Row],[PR-Date]]=""),"",inv[[#This Row],[Actual receiving date]]-inv[[#This Row],[PR-Date]]),"")</f>
        <v/>
      </c>
      <c r="R11" s="36" t="str">
        <f>IF(OR(inv[[#This Row],[Actual receiving date]]="",inv[[#This Row],[Required date]]=""),"",IF(inv[[#This Row],[Actual receiving date]]&gt;inv[[#This Row],[Required date]],"No",IF(inv[[#This Row],[Actual receiving date]]&lt;=inv[[#This Row],[Required date]],"Yes","")))</f>
        <v/>
      </c>
      <c r="S11" s="36" t="str">
        <f>IFERROR(IF(inv[[#This Row],[Purchase requisition approval?]]&lt;&gt;"proceed to purchase","",VLOOKUP(inv[[#This Row],[Item Code]],'Items List and Stock Management'!B:L,2,0)),"")</f>
        <v>Board</v>
      </c>
      <c r="T11" s="36">
        <f>IFERROR(IF(inv[[#This Row],[Purchase requisition approval?]]&lt;&gt;"proceed to purchase","",VLOOKUP(inv[[#This Row],[Item Code]],'Items List and Stock Management'!B:L,4,0)),"")</f>
        <v>22</v>
      </c>
      <c r="U11" s="37" t="str">
        <f>IFERROR(IF(inv[[#This Row],[Purchase requisition approval?]]&lt;&gt;"proceed to purchase","",VLOOKUP(inv[[#This Row],[Item Code]],'Items List and Stock Management'!B:L,5,0)),"")</f>
        <v>Piece</v>
      </c>
      <c r="V11" s="38">
        <f>IFERROR(inv[[#This Row],[Item Unit Price]]*inv[[#This Row],[Order quantity]],"")</f>
        <v>858</v>
      </c>
      <c r="W11" s="36" t="str">
        <f>IFERROR(IF(inv[[#This Row],[Purchase requisition approval?]]&lt;&gt;"proceed to purchase","",VLOOKUP(inv[[#This Row],[Vendor Name]],'Suppliers-Vendors List'!B:G,2,0)),"")</f>
        <v>Adress 4</v>
      </c>
      <c r="X11" s="36" t="str">
        <f>IFERROR(IF(inv[[#This Row],[Purchase requisition approval?]]&lt;&gt;"proceed to purchase","",VLOOKUP(inv[[#This Row],[Vendor Name]],'Suppliers-Vendors List'!B:G,3,0)),"")</f>
        <v>City 4</v>
      </c>
      <c r="Y11" s="36" t="str">
        <f>IFERROR(IF(inv[[#This Row],[Purchase requisition approval?]]&lt;&gt;"proceed to purchase","",VLOOKUP(inv[[#This Row],[Vendor Name]],'Suppliers-Vendors List'!B:G,4,0)),"")</f>
        <v>Post Code 4</v>
      </c>
      <c r="Z11" s="36" t="str">
        <f>IFERROR(IF(inv[[#This Row],[Purchase requisition approval?]]&lt;&gt;"proceed to purchase","",VLOOKUP(inv[[#This Row],[Vendor Name]],'Suppliers-Vendors List'!B:G,5,0)),"")</f>
        <v>Phone 4</v>
      </c>
      <c r="AA11" s="36" t="str">
        <f>IFERROR(IF(inv[[#This Row],[Purchase requisition approval?]]&lt;&gt;"proceed to purchase","",VLOOKUP(inv[[#This Row],[Vendor Name]],'Suppliers-Vendors List'!B:G,6,0)),"")</f>
        <v>Email Address 4</v>
      </c>
    </row>
    <row r="12" spans="1:27" x14ac:dyDescent="0.25">
      <c r="B12" s="33">
        <v>44957</v>
      </c>
      <c r="C12" s="34" t="s">
        <v>169</v>
      </c>
      <c r="D12" s="34" t="s">
        <v>118</v>
      </c>
      <c r="E12" s="34" t="s">
        <v>148</v>
      </c>
      <c r="F12" s="33">
        <v>44991</v>
      </c>
      <c r="G12" s="34">
        <v>31</v>
      </c>
      <c r="H12" s="35" t="str">
        <f>IFERROR(IF(inv[[#This Row],[Item Code]]="","",VLOOKUP(inv[[#This Row],[Item Code]],'Items List and Stock Management'!B:L,3,0)),"")</f>
        <v>Furniture&amp; Fixtures</v>
      </c>
      <c r="I12" s="36">
        <f>IFERROR(IF(inv[[#This Row],[Item Code]]="","",VLOOKUP(inv[[#This Row],[Item Code]],'Items List and Stock Management'!B:L,11,0)),"")</f>
        <v>9</v>
      </c>
      <c r="J12" s="36" t="str">
        <f>IF(OR(inv[[#This Row],[Stock on hand]]="",inv[[#This Row],[Order quantity]]=""),"",IF(inv[[#This Row],[Stock on hand]]&gt;=inv[[#This Row],[Order quantity]],"Yes","No"))</f>
        <v>No</v>
      </c>
      <c r="K12" s="34" t="s">
        <v>153</v>
      </c>
      <c r="L12" s="34" t="s">
        <v>193</v>
      </c>
      <c r="M12" s="33">
        <v>44961</v>
      </c>
      <c r="N12" s="34" t="s">
        <v>87</v>
      </c>
      <c r="O12" s="34" t="s">
        <v>202</v>
      </c>
      <c r="P12" s="33"/>
      <c r="Q12" s="36" t="str">
        <f>IFERROR(IF(OR(inv[[#This Row],[Actual receiving date]]="",inv[[#This Row],[PR-Date]]=""),"",inv[[#This Row],[Actual receiving date]]-inv[[#This Row],[PR-Date]]),"")</f>
        <v/>
      </c>
      <c r="R12" s="36" t="str">
        <f>IF(OR(inv[[#This Row],[Actual receiving date]]="",inv[[#This Row],[Required date]]=""),"",IF(inv[[#This Row],[Actual receiving date]]&gt;inv[[#This Row],[Required date]],"No",IF(inv[[#This Row],[Actual receiving date]]&lt;=inv[[#This Row],[Required date]],"Yes","")))</f>
        <v/>
      </c>
      <c r="S12" s="36" t="str">
        <f>IFERROR(IF(inv[[#This Row],[Purchase requisition approval?]]&lt;&gt;"proceed to purchase","",VLOOKUP(inv[[#This Row],[Item Code]],'Items List and Stock Management'!B:L,2,0)),"")</f>
        <v>Cupboard</v>
      </c>
      <c r="T12" s="36">
        <f>IFERROR(IF(inv[[#This Row],[Purchase requisition approval?]]&lt;&gt;"proceed to purchase","",VLOOKUP(inv[[#This Row],[Item Code]],'Items List and Stock Management'!B:L,4,0)),"")</f>
        <v>45</v>
      </c>
      <c r="U12" s="37" t="str">
        <f>IFERROR(IF(inv[[#This Row],[Purchase requisition approval?]]&lt;&gt;"proceed to purchase","",VLOOKUP(inv[[#This Row],[Item Code]],'Items List and Stock Management'!B:L,5,0)),"")</f>
        <v>Piece</v>
      </c>
      <c r="V12" s="38">
        <f>IFERROR(inv[[#This Row],[Item Unit Price]]*inv[[#This Row],[Order quantity]],"")</f>
        <v>1395</v>
      </c>
      <c r="W12" s="36" t="str">
        <f>IFERROR(IF(inv[[#This Row],[Purchase requisition approval?]]&lt;&gt;"proceed to purchase","",VLOOKUP(inv[[#This Row],[Vendor Name]],'Suppliers-Vendors List'!B:G,2,0)),"")</f>
        <v>Adress 4</v>
      </c>
      <c r="X12" s="36" t="str">
        <f>IFERROR(IF(inv[[#This Row],[Purchase requisition approval?]]&lt;&gt;"proceed to purchase","",VLOOKUP(inv[[#This Row],[Vendor Name]],'Suppliers-Vendors List'!B:G,3,0)),"")</f>
        <v>City 4</v>
      </c>
      <c r="Y12" s="36" t="str">
        <f>IFERROR(IF(inv[[#This Row],[Purchase requisition approval?]]&lt;&gt;"proceed to purchase","",VLOOKUP(inv[[#This Row],[Vendor Name]],'Suppliers-Vendors List'!B:G,4,0)),"")</f>
        <v>Post Code 4</v>
      </c>
      <c r="Z12" s="36" t="str">
        <f>IFERROR(IF(inv[[#This Row],[Purchase requisition approval?]]&lt;&gt;"proceed to purchase","",VLOOKUP(inv[[#This Row],[Vendor Name]],'Suppliers-Vendors List'!B:G,5,0)),"")</f>
        <v>Phone 4</v>
      </c>
      <c r="AA12" s="36" t="str">
        <f>IFERROR(IF(inv[[#This Row],[Purchase requisition approval?]]&lt;&gt;"proceed to purchase","",VLOOKUP(inv[[#This Row],[Vendor Name]],'Suppliers-Vendors List'!B:G,6,0)),"")</f>
        <v>Email Address 4</v>
      </c>
    </row>
    <row r="13" spans="1:27" x14ac:dyDescent="0.25">
      <c r="B13" s="33">
        <v>45020</v>
      </c>
      <c r="C13" s="34" t="s">
        <v>170</v>
      </c>
      <c r="D13" s="34" t="s">
        <v>119</v>
      </c>
      <c r="E13" s="34" t="s">
        <v>150</v>
      </c>
      <c r="F13" s="33">
        <v>45045</v>
      </c>
      <c r="G13" s="34">
        <v>23</v>
      </c>
      <c r="H13" s="35" t="str">
        <f>IFERROR(IF(inv[[#This Row],[Item Code]]="","",VLOOKUP(inv[[#This Row],[Item Code]],'Items List and Stock Management'!B:L,3,0)),"")</f>
        <v>Furniture&amp; Fixtures</v>
      </c>
      <c r="I13" s="36">
        <f>IFERROR(IF(inv[[#This Row],[Item Code]]="","",VLOOKUP(inv[[#This Row],[Item Code]],'Items List and Stock Management'!B:L,11,0)),"")</f>
        <v>25</v>
      </c>
      <c r="J13" s="36" t="str">
        <f>IF(OR(inv[[#This Row],[Stock on hand]]="",inv[[#This Row],[Order quantity]]=""),"",IF(inv[[#This Row],[Stock on hand]]&gt;=inv[[#This Row],[Order quantity]],"Yes","No"))</f>
        <v>Yes</v>
      </c>
      <c r="K13" s="34" t="s">
        <v>189</v>
      </c>
      <c r="L13" s="34"/>
      <c r="M13" s="33"/>
      <c r="N13" s="34"/>
      <c r="O13" s="34"/>
      <c r="P13" s="33"/>
      <c r="Q13" s="36" t="str">
        <f>IFERROR(IF(OR(inv[[#This Row],[Actual receiving date]]="",inv[[#This Row],[PR-Date]]=""),"",inv[[#This Row],[Actual receiving date]]-inv[[#This Row],[PR-Date]]),"")</f>
        <v/>
      </c>
      <c r="R13" s="36" t="str">
        <f>IF(OR(inv[[#This Row],[Actual receiving date]]="",inv[[#This Row],[Required date]]=""),"",IF(inv[[#This Row],[Actual receiving date]]&gt;inv[[#This Row],[Required date]],"No",IF(inv[[#This Row],[Actual receiving date]]&lt;=inv[[#This Row],[Required date]],"Yes","")))</f>
        <v/>
      </c>
      <c r="S13" s="36" t="str">
        <f>IFERROR(IF(inv[[#This Row],[Purchase requisition approval?]]&lt;&gt;"proceed to purchase","",VLOOKUP(inv[[#This Row],[Item Code]],'Items List and Stock Management'!B:L,2,0)),"")</f>
        <v/>
      </c>
      <c r="T13" s="36" t="str">
        <f>IFERROR(IF(inv[[#This Row],[Purchase requisition approval?]]&lt;&gt;"proceed to purchase","",VLOOKUP(inv[[#This Row],[Item Code]],'Items List and Stock Management'!B:L,4,0)),"")</f>
        <v/>
      </c>
      <c r="U13" s="37" t="str">
        <f>IFERROR(IF(inv[[#This Row],[Purchase requisition approval?]]&lt;&gt;"proceed to purchase","",VLOOKUP(inv[[#This Row],[Item Code]],'Items List and Stock Management'!B:L,5,0)),"")</f>
        <v/>
      </c>
      <c r="V13" s="38" t="str">
        <f>IFERROR(inv[[#This Row],[Item Unit Price]]*inv[[#This Row],[Order quantity]],"")</f>
        <v/>
      </c>
      <c r="W13" s="36" t="str">
        <f>IFERROR(IF(inv[[#This Row],[Purchase requisition approval?]]&lt;&gt;"proceed to purchase","",VLOOKUP(inv[[#This Row],[Vendor Name]],'Suppliers-Vendors List'!B:G,2,0)),"")</f>
        <v/>
      </c>
      <c r="X13" s="36" t="str">
        <f>IFERROR(IF(inv[[#This Row],[Purchase requisition approval?]]&lt;&gt;"proceed to purchase","",VLOOKUP(inv[[#This Row],[Vendor Name]],'Suppliers-Vendors List'!B:G,3,0)),"")</f>
        <v/>
      </c>
      <c r="Y13" s="36" t="str">
        <f>IFERROR(IF(inv[[#This Row],[Purchase requisition approval?]]&lt;&gt;"proceed to purchase","",VLOOKUP(inv[[#This Row],[Vendor Name]],'Suppliers-Vendors List'!B:G,4,0)),"")</f>
        <v/>
      </c>
      <c r="Z13" s="36" t="str">
        <f>IFERROR(IF(inv[[#This Row],[Purchase requisition approval?]]&lt;&gt;"proceed to purchase","",VLOOKUP(inv[[#This Row],[Vendor Name]],'Suppliers-Vendors List'!B:G,5,0)),"")</f>
        <v/>
      </c>
      <c r="AA13" s="36" t="str">
        <f>IFERROR(IF(inv[[#This Row],[Purchase requisition approval?]]&lt;&gt;"proceed to purchase","",VLOOKUP(inv[[#This Row],[Vendor Name]],'Suppliers-Vendors List'!B:G,6,0)),"")</f>
        <v/>
      </c>
    </row>
    <row r="14" spans="1:27" x14ac:dyDescent="0.25">
      <c r="B14" s="33">
        <v>44901</v>
      </c>
      <c r="C14" s="34" t="s">
        <v>171</v>
      </c>
      <c r="D14" s="34" t="s">
        <v>120</v>
      </c>
      <c r="E14" s="34" t="s">
        <v>140</v>
      </c>
      <c r="F14" s="33">
        <v>44921</v>
      </c>
      <c r="G14" s="34">
        <v>32</v>
      </c>
      <c r="H14" s="35" t="str">
        <f>IFERROR(IF(inv[[#This Row],[Item Code]]="","",VLOOKUP(inv[[#This Row],[Item Code]],'Items List and Stock Management'!B:L,3,0)),"")</f>
        <v>Furniture&amp; Fixtures</v>
      </c>
      <c r="I14" s="36">
        <f>IFERROR(IF(inv[[#This Row],[Item Code]]="","",VLOOKUP(inv[[#This Row],[Item Code]],'Items List and Stock Management'!B:L,11,0)),"")</f>
        <v>203</v>
      </c>
      <c r="J14" s="36" t="str">
        <f>IF(OR(inv[[#This Row],[Stock on hand]]="",inv[[#This Row],[Order quantity]]=""),"",IF(inv[[#This Row],[Stock on hand]]&gt;=inv[[#This Row],[Order quantity]],"Yes","No"))</f>
        <v>Yes</v>
      </c>
      <c r="K14" s="34" t="s">
        <v>153</v>
      </c>
      <c r="L14" s="34" t="s">
        <v>194</v>
      </c>
      <c r="M14" s="33">
        <v>44907</v>
      </c>
      <c r="N14" s="34" t="s">
        <v>89</v>
      </c>
      <c r="O14" s="34" t="s">
        <v>188</v>
      </c>
      <c r="P14" s="33"/>
      <c r="Q14" s="36" t="str">
        <f>IFERROR(IF(OR(inv[[#This Row],[Actual receiving date]]="",inv[[#This Row],[PR-Date]]=""),"",inv[[#This Row],[Actual receiving date]]-inv[[#This Row],[PR-Date]]),"")</f>
        <v/>
      </c>
      <c r="R14" s="36" t="str">
        <f>IF(OR(inv[[#This Row],[Actual receiving date]]="",inv[[#This Row],[Required date]]=""),"",IF(inv[[#This Row],[Actual receiving date]]&gt;inv[[#This Row],[Required date]],"No",IF(inv[[#This Row],[Actual receiving date]]&lt;=inv[[#This Row],[Required date]],"Yes","")))</f>
        <v/>
      </c>
      <c r="S14" s="36" t="str">
        <f>IFERROR(IF(inv[[#This Row],[Purchase requisition approval?]]&lt;&gt;"proceed to purchase","",VLOOKUP(inv[[#This Row],[Item Code]],'Items List and Stock Management'!B:L,2,0)),"")</f>
        <v>Chair</v>
      </c>
      <c r="T14" s="36">
        <f>IFERROR(IF(inv[[#This Row],[Purchase requisition approval?]]&lt;&gt;"proceed to purchase","",VLOOKUP(inv[[#This Row],[Item Code]],'Items List and Stock Management'!B:L,4,0)),"")</f>
        <v>10</v>
      </c>
      <c r="U14" s="37" t="str">
        <f>IFERROR(IF(inv[[#This Row],[Purchase requisition approval?]]&lt;&gt;"proceed to purchase","",VLOOKUP(inv[[#This Row],[Item Code]],'Items List and Stock Management'!B:L,5,0)),"")</f>
        <v>Piece</v>
      </c>
      <c r="V14" s="38">
        <f>IFERROR(inv[[#This Row],[Item Unit Price]]*inv[[#This Row],[Order quantity]],"")</f>
        <v>320</v>
      </c>
      <c r="W14" s="36" t="str">
        <f>IFERROR(IF(inv[[#This Row],[Purchase requisition approval?]]&lt;&gt;"proceed to purchase","",VLOOKUP(inv[[#This Row],[Vendor Name]],'Suppliers-Vendors List'!B:G,2,0)),"")</f>
        <v>Adress 6</v>
      </c>
      <c r="X14" s="36" t="str">
        <f>IFERROR(IF(inv[[#This Row],[Purchase requisition approval?]]&lt;&gt;"proceed to purchase","",VLOOKUP(inv[[#This Row],[Vendor Name]],'Suppliers-Vendors List'!B:G,3,0)),"")</f>
        <v>City 6</v>
      </c>
      <c r="Y14" s="36" t="str">
        <f>IFERROR(IF(inv[[#This Row],[Purchase requisition approval?]]&lt;&gt;"proceed to purchase","",VLOOKUP(inv[[#This Row],[Vendor Name]],'Suppliers-Vendors List'!B:G,4,0)),"")</f>
        <v>Post Code 6</v>
      </c>
      <c r="Z14" s="36" t="str">
        <f>IFERROR(IF(inv[[#This Row],[Purchase requisition approval?]]&lt;&gt;"proceed to purchase","",VLOOKUP(inv[[#This Row],[Vendor Name]],'Suppliers-Vendors List'!B:G,5,0)),"")</f>
        <v>Phone 6</v>
      </c>
      <c r="AA14" s="36" t="str">
        <f>IFERROR(IF(inv[[#This Row],[Purchase requisition approval?]]&lt;&gt;"proceed to purchase","",VLOOKUP(inv[[#This Row],[Vendor Name]],'Suppliers-Vendors List'!B:G,6,0)),"")</f>
        <v>Email Address 6</v>
      </c>
    </row>
    <row r="15" spans="1:27" x14ac:dyDescent="0.25">
      <c r="B15" s="33">
        <v>44960</v>
      </c>
      <c r="C15" s="34" t="s">
        <v>171</v>
      </c>
      <c r="D15" s="34" t="s">
        <v>187</v>
      </c>
      <c r="E15" s="34" t="s">
        <v>140</v>
      </c>
      <c r="F15" s="33">
        <v>44993</v>
      </c>
      <c r="G15" s="34">
        <v>24</v>
      </c>
      <c r="H15" s="35" t="str">
        <f>IFERROR(IF(inv[[#This Row],[Item Code]]="","",VLOOKUP(inv[[#This Row],[Item Code]],'Items List and Stock Management'!B:L,3,0)),"")</f>
        <v>Furniture&amp; Fixtures</v>
      </c>
      <c r="I15" s="36">
        <f>IFERROR(IF(inv[[#This Row],[Item Code]]="","",VLOOKUP(inv[[#This Row],[Item Code]],'Items List and Stock Management'!B:L,11,0)),"")</f>
        <v>203</v>
      </c>
      <c r="J15" s="36" t="str">
        <f>IF(OR(inv[[#This Row],[Stock on hand]]="",inv[[#This Row],[Order quantity]]=""),"",IF(inv[[#This Row],[Stock on hand]]&gt;=inv[[#This Row],[Order quantity]],"Yes","No"))</f>
        <v>Yes</v>
      </c>
      <c r="K15" s="34" t="s">
        <v>153</v>
      </c>
      <c r="L15" s="34" t="s">
        <v>194</v>
      </c>
      <c r="M15" s="33">
        <v>44963</v>
      </c>
      <c r="N15" s="34" t="s">
        <v>89</v>
      </c>
      <c r="O15" s="34" t="s">
        <v>203</v>
      </c>
      <c r="P15" s="33">
        <v>44995</v>
      </c>
      <c r="Q15" s="36">
        <f>IFERROR(IF(OR(inv[[#This Row],[Actual receiving date]]="",inv[[#This Row],[PR-Date]]=""),"",inv[[#This Row],[Actual receiving date]]-inv[[#This Row],[PR-Date]]),"")</f>
        <v>35</v>
      </c>
      <c r="R15" s="36" t="str">
        <f>IF(OR(inv[[#This Row],[Actual receiving date]]="",inv[[#This Row],[Required date]]=""),"",IF(inv[[#This Row],[Actual receiving date]]&gt;inv[[#This Row],[Required date]],"No",IF(inv[[#This Row],[Actual receiving date]]&lt;=inv[[#This Row],[Required date]],"Yes","")))</f>
        <v>No</v>
      </c>
      <c r="S15" s="36" t="str">
        <f>IFERROR(IF(inv[[#This Row],[Purchase requisition approval?]]&lt;&gt;"proceed to purchase","",VLOOKUP(inv[[#This Row],[Item Code]],'Items List and Stock Management'!B:L,2,0)),"")</f>
        <v>Chair</v>
      </c>
      <c r="T15" s="36">
        <f>IFERROR(IF(inv[[#This Row],[Purchase requisition approval?]]&lt;&gt;"proceed to purchase","",VLOOKUP(inv[[#This Row],[Item Code]],'Items List and Stock Management'!B:L,4,0)),"")</f>
        <v>10</v>
      </c>
      <c r="U15" s="37" t="str">
        <f>IFERROR(IF(inv[[#This Row],[Purchase requisition approval?]]&lt;&gt;"proceed to purchase","",VLOOKUP(inv[[#This Row],[Item Code]],'Items List and Stock Management'!B:L,5,0)),"")</f>
        <v>Piece</v>
      </c>
      <c r="V15" s="38">
        <f>IFERROR(inv[[#This Row],[Item Unit Price]]*inv[[#This Row],[Order quantity]],"")</f>
        <v>240</v>
      </c>
      <c r="W15" s="36" t="str">
        <f>IFERROR(IF(inv[[#This Row],[Purchase requisition approval?]]&lt;&gt;"proceed to purchase","",VLOOKUP(inv[[#This Row],[Vendor Name]],'Suppliers-Vendors List'!B:G,2,0)),"")</f>
        <v>Adress 6</v>
      </c>
      <c r="X15" s="36" t="str">
        <f>IFERROR(IF(inv[[#This Row],[Purchase requisition approval?]]&lt;&gt;"proceed to purchase","",VLOOKUP(inv[[#This Row],[Vendor Name]],'Suppliers-Vendors List'!B:G,3,0)),"")</f>
        <v>City 6</v>
      </c>
      <c r="Y15" s="36" t="str">
        <f>IFERROR(IF(inv[[#This Row],[Purchase requisition approval?]]&lt;&gt;"proceed to purchase","",VLOOKUP(inv[[#This Row],[Vendor Name]],'Suppliers-Vendors List'!B:G,4,0)),"")</f>
        <v>Post Code 6</v>
      </c>
      <c r="Z15" s="36" t="str">
        <f>IFERROR(IF(inv[[#This Row],[Purchase requisition approval?]]&lt;&gt;"proceed to purchase","",VLOOKUP(inv[[#This Row],[Vendor Name]],'Suppliers-Vendors List'!B:G,5,0)),"")</f>
        <v>Phone 6</v>
      </c>
      <c r="AA15" s="36" t="str">
        <f>IFERROR(IF(inv[[#This Row],[Purchase requisition approval?]]&lt;&gt;"proceed to purchase","",VLOOKUP(inv[[#This Row],[Vendor Name]],'Suppliers-Vendors List'!B:G,6,0)),"")</f>
        <v>Email Address 6</v>
      </c>
    </row>
    <row r="16" spans="1:27" x14ac:dyDescent="0.25">
      <c r="B16" s="33">
        <v>44991</v>
      </c>
      <c r="C16" s="34" t="s">
        <v>171</v>
      </c>
      <c r="D16" s="34" t="s">
        <v>187</v>
      </c>
      <c r="E16" s="34" t="s">
        <v>150</v>
      </c>
      <c r="F16" s="33">
        <v>45025</v>
      </c>
      <c r="G16" s="34">
        <v>39</v>
      </c>
      <c r="H16" s="35" t="str">
        <f>IFERROR(IF(inv[[#This Row],[Item Code]]="","",VLOOKUP(inv[[#This Row],[Item Code]],'Items List and Stock Management'!B:L,3,0)),"")</f>
        <v>Furniture&amp; Fixtures</v>
      </c>
      <c r="I16" s="36">
        <f>IFERROR(IF(inv[[#This Row],[Item Code]]="","",VLOOKUP(inv[[#This Row],[Item Code]],'Items List and Stock Management'!B:L,11,0)),"")</f>
        <v>25</v>
      </c>
      <c r="J16" s="36" t="str">
        <f>IF(OR(inv[[#This Row],[Stock on hand]]="",inv[[#This Row],[Order quantity]]=""),"",IF(inv[[#This Row],[Stock on hand]]&gt;=inv[[#This Row],[Order quantity]],"Yes","No"))</f>
        <v>No</v>
      </c>
      <c r="K16" s="34" t="s">
        <v>153</v>
      </c>
      <c r="L16" s="34" t="s">
        <v>194</v>
      </c>
      <c r="M16" s="33">
        <v>44998</v>
      </c>
      <c r="N16" s="34" t="s">
        <v>89</v>
      </c>
      <c r="O16" s="34" t="s">
        <v>203</v>
      </c>
      <c r="P16" s="33">
        <v>45025</v>
      </c>
      <c r="Q16" s="36">
        <f>IFERROR(IF(OR(inv[[#This Row],[Actual receiving date]]="",inv[[#This Row],[PR-Date]]=""),"",inv[[#This Row],[Actual receiving date]]-inv[[#This Row],[PR-Date]]),"")</f>
        <v>34</v>
      </c>
      <c r="R16" s="36" t="str">
        <f>IF(OR(inv[[#This Row],[Actual receiving date]]="",inv[[#This Row],[Required date]]=""),"",IF(inv[[#This Row],[Actual receiving date]]&gt;inv[[#This Row],[Required date]],"No",IF(inv[[#This Row],[Actual receiving date]]&lt;=inv[[#This Row],[Required date]],"Yes","")))</f>
        <v>Yes</v>
      </c>
      <c r="S16" s="36" t="str">
        <f>IFERROR(IF(inv[[#This Row],[Purchase requisition approval?]]&lt;&gt;"proceed to purchase","",VLOOKUP(inv[[#This Row],[Item Code]],'Items List and Stock Management'!B:L,2,0)),"")</f>
        <v>Desk</v>
      </c>
      <c r="T16" s="36">
        <f>IFERROR(IF(inv[[#This Row],[Purchase requisition approval?]]&lt;&gt;"proceed to purchase","",VLOOKUP(inv[[#This Row],[Item Code]],'Items List and Stock Management'!B:L,4,0)),"")</f>
        <v>160</v>
      </c>
      <c r="U16" s="37" t="str">
        <f>IFERROR(IF(inv[[#This Row],[Purchase requisition approval?]]&lt;&gt;"proceed to purchase","",VLOOKUP(inv[[#This Row],[Item Code]],'Items List and Stock Management'!B:L,5,0)),"")</f>
        <v>Piece</v>
      </c>
      <c r="V16" s="38">
        <f>IFERROR(inv[[#This Row],[Item Unit Price]]*inv[[#This Row],[Order quantity]],"")</f>
        <v>6240</v>
      </c>
      <c r="W16" s="36" t="str">
        <f>IFERROR(IF(inv[[#This Row],[Purchase requisition approval?]]&lt;&gt;"proceed to purchase","",VLOOKUP(inv[[#This Row],[Vendor Name]],'Suppliers-Vendors List'!B:G,2,0)),"")</f>
        <v>Adress 6</v>
      </c>
      <c r="X16" s="36" t="str">
        <f>IFERROR(IF(inv[[#This Row],[Purchase requisition approval?]]&lt;&gt;"proceed to purchase","",VLOOKUP(inv[[#This Row],[Vendor Name]],'Suppliers-Vendors List'!B:G,3,0)),"")</f>
        <v>City 6</v>
      </c>
      <c r="Y16" s="36" t="str">
        <f>IFERROR(IF(inv[[#This Row],[Purchase requisition approval?]]&lt;&gt;"proceed to purchase","",VLOOKUP(inv[[#This Row],[Vendor Name]],'Suppliers-Vendors List'!B:G,4,0)),"")</f>
        <v>Post Code 6</v>
      </c>
      <c r="Z16" s="36" t="str">
        <f>IFERROR(IF(inv[[#This Row],[Purchase requisition approval?]]&lt;&gt;"proceed to purchase","",VLOOKUP(inv[[#This Row],[Vendor Name]],'Suppliers-Vendors List'!B:G,5,0)),"")</f>
        <v>Phone 6</v>
      </c>
      <c r="AA16" s="36" t="str">
        <f>IFERROR(IF(inv[[#This Row],[Purchase requisition approval?]]&lt;&gt;"proceed to purchase","",VLOOKUP(inv[[#This Row],[Vendor Name]],'Suppliers-Vendors List'!B:G,6,0)),"")</f>
        <v>Email Address 6</v>
      </c>
    </row>
    <row r="17" spans="2:27" x14ac:dyDescent="0.25">
      <c r="B17" s="33">
        <v>44939</v>
      </c>
      <c r="C17" s="34" t="s">
        <v>172</v>
      </c>
      <c r="D17" s="34" t="s">
        <v>187</v>
      </c>
      <c r="E17" s="34" t="s">
        <v>141</v>
      </c>
      <c r="F17" s="33">
        <v>44979</v>
      </c>
      <c r="G17" s="34">
        <v>25</v>
      </c>
      <c r="H17" s="35" t="str">
        <f>IFERROR(IF(inv[[#This Row],[Item Code]]="","",VLOOKUP(inv[[#This Row],[Item Code]],'Items List and Stock Management'!B:L,3,0)),"")</f>
        <v>OTHERs ( Plant , Refrigerator , Shelves )</v>
      </c>
      <c r="I17" s="36">
        <f>IFERROR(IF(inv[[#This Row],[Item Code]]="","",VLOOKUP(inv[[#This Row],[Item Code]],'Items List and Stock Management'!B:L,11,0)),"")</f>
        <v>7</v>
      </c>
      <c r="J17" s="36" t="str">
        <f>IF(OR(inv[[#This Row],[Stock on hand]]="",inv[[#This Row],[Order quantity]]=""),"",IF(inv[[#This Row],[Stock on hand]]&gt;=inv[[#This Row],[Order quantity]],"Yes","No"))</f>
        <v>No</v>
      </c>
      <c r="K17" s="34" t="s">
        <v>153</v>
      </c>
      <c r="L17" s="34" t="s">
        <v>191</v>
      </c>
      <c r="M17" s="33">
        <v>44946</v>
      </c>
      <c r="N17" s="34" t="s">
        <v>90</v>
      </c>
      <c r="O17" s="34" t="s">
        <v>202</v>
      </c>
      <c r="P17" s="33"/>
      <c r="Q17" s="36" t="str">
        <f>IFERROR(IF(OR(inv[[#This Row],[Actual receiving date]]="",inv[[#This Row],[PR-Date]]=""),"",inv[[#This Row],[Actual receiving date]]-inv[[#This Row],[PR-Date]]),"")</f>
        <v/>
      </c>
      <c r="R17" s="36" t="str">
        <f>IF(OR(inv[[#This Row],[Actual receiving date]]="",inv[[#This Row],[Required date]]=""),"",IF(inv[[#This Row],[Actual receiving date]]&gt;inv[[#This Row],[Required date]],"No",IF(inv[[#This Row],[Actual receiving date]]&lt;=inv[[#This Row],[Required date]],"Yes","")))</f>
        <v/>
      </c>
      <c r="S17" s="36" t="str">
        <f>IFERROR(IF(inv[[#This Row],[Purchase requisition approval?]]&lt;&gt;"proceed to purchase","",VLOOKUP(inv[[#This Row],[Item Code]],'Items List and Stock Management'!B:L,2,0)),"")</f>
        <v xml:space="preserve">Artifical Plant </v>
      </c>
      <c r="T17" s="36">
        <f>IFERROR(IF(inv[[#This Row],[Purchase requisition approval?]]&lt;&gt;"proceed to purchase","",VLOOKUP(inv[[#This Row],[Item Code]],'Items List and Stock Management'!B:L,4,0)),"")</f>
        <v>40</v>
      </c>
      <c r="U17" s="37" t="str">
        <f>IFERROR(IF(inv[[#This Row],[Purchase requisition approval?]]&lt;&gt;"proceed to purchase","",VLOOKUP(inv[[#This Row],[Item Code]],'Items List and Stock Management'!B:L,5,0)),"")</f>
        <v>Piece</v>
      </c>
      <c r="V17" s="38">
        <f>IFERROR(inv[[#This Row],[Item Unit Price]]*inv[[#This Row],[Order quantity]],"")</f>
        <v>1000</v>
      </c>
      <c r="W17" s="36" t="str">
        <f>IFERROR(IF(inv[[#This Row],[Purchase requisition approval?]]&lt;&gt;"proceed to purchase","",VLOOKUP(inv[[#This Row],[Vendor Name]],'Suppliers-Vendors List'!B:G,2,0)),"")</f>
        <v>Adress 7</v>
      </c>
      <c r="X17" s="36" t="str">
        <f>IFERROR(IF(inv[[#This Row],[Purchase requisition approval?]]&lt;&gt;"proceed to purchase","",VLOOKUP(inv[[#This Row],[Vendor Name]],'Suppliers-Vendors List'!B:G,3,0)),"")</f>
        <v>City 7</v>
      </c>
      <c r="Y17" s="36" t="str">
        <f>IFERROR(IF(inv[[#This Row],[Purchase requisition approval?]]&lt;&gt;"proceed to purchase","",VLOOKUP(inv[[#This Row],[Vendor Name]],'Suppliers-Vendors List'!B:G,4,0)),"")</f>
        <v>Post Code 7</v>
      </c>
      <c r="Z17" s="36" t="str">
        <f>IFERROR(IF(inv[[#This Row],[Purchase requisition approval?]]&lt;&gt;"proceed to purchase","",VLOOKUP(inv[[#This Row],[Vendor Name]],'Suppliers-Vendors List'!B:G,5,0)),"")</f>
        <v>Phone 7</v>
      </c>
      <c r="AA17" s="36" t="str">
        <f>IFERROR(IF(inv[[#This Row],[Purchase requisition approval?]]&lt;&gt;"proceed to purchase","",VLOOKUP(inv[[#This Row],[Vendor Name]],'Suppliers-Vendors List'!B:G,6,0)),"")</f>
        <v>Email Address 7</v>
      </c>
    </row>
    <row r="18" spans="2:27" x14ac:dyDescent="0.25">
      <c r="B18" s="33">
        <v>44969</v>
      </c>
      <c r="C18" s="34" t="s">
        <v>173</v>
      </c>
      <c r="D18" s="34" t="s">
        <v>119</v>
      </c>
      <c r="E18" s="34" t="s">
        <v>147</v>
      </c>
      <c r="F18" s="33">
        <v>45005</v>
      </c>
      <c r="G18" s="34">
        <v>49</v>
      </c>
      <c r="H18" s="35" t="str">
        <f>IFERROR(IF(inv[[#This Row],[Item Code]]="","",VLOOKUP(inv[[#This Row],[Item Code]],'Items List and Stock Management'!B:L,3,0)),"")</f>
        <v xml:space="preserve">Computer, IT and Printers </v>
      </c>
      <c r="I18" s="36">
        <f>IFERROR(IF(inv[[#This Row],[Item Code]]="","",VLOOKUP(inv[[#This Row],[Item Code]],'Items List and Stock Management'!B:L,11,0)),"")</f>
        <v>10</v>
      </c>
      <c r="J18" s="36" t="str">
        <f>IF(OR(inv[[#This Row],[Stock on hand]]="",inv[[#This Row],[Order quantity]]=""),"",IF(inv[[#This Row],[Stock on hand]]&gt;=inv[[#This Row],[Order quantity]],"Yes","No"))</f>
        <v>No</v>
      </c>
      <c r="K18" s="34" t="s">
        <v>153</v>
      </c>
      <c r="L18" s="34" t="s">
        <v>195</v>
      </c>
      <c r="M18" s="33">
        <v>44976</v>
      </c>
      <c r="N18" s="34" t="s">
        <v>85</v>
      </c>
      <c r="O18" s="34" t="s">
        <v>202</v>
      </c>
      <c r="P18" s="33"/>
      <c r="Q18" s="36" t="str">
        <f>IFERROR(IF(OR(inv[[#This Row],[Actual receiving date]]="",inv[[#This Row],[PR-Date]]=""),"",inv[[#This Row],[Actual receiving date]]-inv[[#This Row],[PR-Date]]),"")</f>
        <v/>
      </c>
      <c r="R18" s="36" t="str">
        <f>IF(OR(inv[[#This Row],[Actual receiving date]]="",inv[[#This Row],[Required date]]=""),"",IF(inv[[#This Row],[Actual receiving date]]&gt;inv[[#This Row],[Required date]],"No",IF(inv[[#This Row],[Actual receiving date]]&lt;=inv[[#This Row],[Required date]],"Yes","")))</f>
        <v/>
      </c>
      <c r="S18" s="36" t="str">
        <f>IFERROR(IF(inv[[#This Row],[Purchase requisition approval?]]&lt;&gt;"proceed to purchase","",VLOOKUP(inv[[#This Row],[Item Code]],'Items List and Stock Management'!B:L,2,0)),"")</f>
        <v>CPU</v>
      </c>
      <c r="T18" s="36">
        <f>IFERROR(IF(inv[[#This Row],[Purchase requisition approval?]]&lt;&gt;"proceed to purchase","",VLOOKUP(inv[[#This Row],[Item Code]],'Items List and Stock Management'!B:L,4,0)),"")</f>
        <v>220</v>
      </c>
      <c r="U18" s="37" t="str">
        <f>IFERROR(IF(inv[[#This Row],[Purchase requisition approval?]]&lt;&gt;"proceed to purchase","",VLOOKUP(inv[[#This Row],[Item Code]],'Items List and Stock Management'!B:L,5,0)),"")</f>
        <v>Piece</v>
      </c>
      <c r="V18" s="38">
        <f>IFERROR(inv[[#This Row],[Item Unit Price]]*inv[[#This Row],[Order quantity]],"")</f>
        <v>10780</v>
      </c>
      <c r="W18" s="36" t="str">
        <f>IFERROR(IF(inv[[#This Row],[Purchase requisition approval?]]&lt;&gt;"proceed to purchase","",VLOOKUP(inv[[#This Row],[Vendor Name]],'Suppliers-Vendors List'!B:G,2,0)),"")</f>
        <v>Adress 2</v>
      </c>
      <c r="X18" s="36" t="str">
        <f>IFERROR(IF(inv[[#This Row],[Purchase requisition approval?]]&lt;&gt;"proceed to purchase","",VLOOKUP(inv[[#This Row],[Vendor Name]],'Suppliers-Vendors List'!B:G,3,0)),"")</f>
        <v>City 2</v>
      </c>
      <c r="Y18" s="36" t="str">
        <f>IFERROR(IF(inv[[#This Row],[Purchase requisition approval?]]&lt;&gt;"proceed to purchase","",VLOOKUP(inv[[#This Row],[Vendor Name]],'Suppliers-Vendors List'!B:G,4,0)),"")</f>
        <v>Post Code 2</v>
      </c>
      <c r="Z18" s="36" t="str">
        <f>IFERROR(IF(inv[[#This Row],[Purchase requisition approval?]]&lt;&gt;"proceed to purchase","",VLOOKUP(inv[[#This Row],[Vendor Name]],'Suppliers-Vendors List'!B:G,5,0)),"")</f>
        <v>Phone 2</v>
      </c>
      <c r="AA18" s="36" t="str">
        <f>IFERROR(IF(inv[[#This Row],[Purchase requisition approval?]]&lt;&gt;"proceed to purchase","",VLOOKUP(inv[[#This Row],[Vendor Name]],'Suppliers-Vendors List'!B:G,6,0)),"")</f>
        <v>Email Address 2</v>
      </c>
    </row>
    <row r="19" spans="2:27" x14ac:dyDescent="0.25">
      <c r="B19" s="33">
        <v>44989</v>
      </c>
      <c r="C19" s="34" t="s">
        <v>174</v>
      </c>
      <c r="D19" s="34" t="s">
        <v>119</v>
      </c>
      <c r="E19" s="34" t="s">
        <v>147</v>
      </c>
      <c r="F19" s="33">
        <v>45017</v>
      </c>
      <c r="G19" s="34">
        <v>36</v>
      </c>
      <c r="H19" s="35" t="str">
        <f>IFERROR(IF(inv[[#This Row],[Item Code]]="","",VLOOKUP(inv[[#This Row],[Item Code]],'Items List and Stock Management'!B:L,3,0)),"")</f>
        <v xml:space="preserve">Computer, IT and Printers </v>
      </c>
      <c r="I19" s="36">
        <f>IFERROR(IF(inv[[#This Row],[Item Code]]="","",VLOOKUP(inv[[#This Row],[Item Code]],'Items List and Stock Management'!B:L,11,0)),"")</f>
        <v>10</v>
      </c>
      <c r="J19" s="36" t="str">
        <f>IF(OR(inv[[#This Row],[Stock on hand]]="",inv[[#This Row],[Order quantity]]=""),"",IF(inv[[#This Row],[Stock on hand]]&gt;=inv[[#This Row],[Order quantity]],"Yes","No"))</f>
        <v>No</v>
      </c>
      <c r="K19" s="34" t="s">
        <v>153</v>
      </c>
      <c r="L19" s="34" t="s">
        <v>196</v>
      </c>
      <c r="M19" s="33">
        <v>44994</v>
      </c>
      <c r="N19" s="34" t="s">
        <v>85</v>
      </c>
      <c r="O19" s="34" t="s">
        <v>202</v>
      </c>
      <c r="P19" s="33"/>
      <c r="Q19" s="36" t="str">
        <f>IFERROR(IF(OR(inv[[#This Row],[Actual receiving date]]="",inv[[#This Row],[PR-Date]]=""),"",inv[[#This Row],[Actual receiving date]]-inv[[#This Row],[PR-Date]]),"")</f>
        <v/>
      </c>
      <c r="R19" s="36" t="str">
        <f>IF(OR(inv[[#This Row],[Actual receiving date]]="",inv[[#This Row],[Required date]]=""),"",IF(inv[[#This Row],[Actual receiving date]]&gt;inv[[#This Row],[Required date]],"No",IF(inv[[#This Row],[Actual receiving date]]&lt;=inv[[#This Row],[Required date]],"Yes","")))</f>
        <v/>
      </c>
      <c r="S19" s="36" t="str">
        <f>IFERROR(IF(inv[[#This Row],[Purchase requisition approval?]]&lt;&gt;"proceed to purchase","",VLOOKUP(inv[[#This Row],[Item Code]],'Items List and Stock Management'!B:L,2,0)),"")</f>
        <v>CPU</v>
      </c>
      <c r="T19" s="36">
        <f>IFERROR(IF(inv[[#This Row],[Purchase requisition approval?]]&lt;&gt;"proceed to purchase","",VLOOKUP(inv[[#This Row],[Item Code]],'Items List and Stock Management'!B:L,4,0)),"")</f>
        <v>220</v>
      </c>
      <c r="U19" s="37" t="str">
        <f>IFERROR(IF(inv[[#This Row],[Purchase requisition approval?]]&lt;&gt;"proceed to purchase","",VLOOKUP(inv[[#This Row],[Item Code]],'Items List and Stock Management'!B:L,5,0)),"")</f>
        <v>Piece</v>
      </c>
      <c r="V19" s="38">
        <f>IFERROR(inv[[#This Row],[Item Unit Price]]*inv[[#This Row],[Order quantity]],"")</f>
        <v>7920</v>
      </c>
      <c r="W19" s="36" t="str">
        <f>IFERROR(IF(inv[[#This Row],[Purchase requisition approval?]]&lt;&gt;"proceed to purchase","",VLOOKUP(inv[[#This Row],[Vendor Name]],'Suppliers-Vendors List'!B:G,2,0)),"")</f>
        <v>Adress 2</v>
      </c>
      <c r="X19" s="36" t="str">
        <f>IFERROR(IF(inv[[#This Row],[Purchase requisition approval?]]&lt;&gt;"proceed to purchase","",VLOOKUP(inv[[#This Row],[Vendor Name]],'Suppliers-Vendors List'!B:G,3,0)),"")</f>
        <v>City 2</v>
      </c>
      <c r="Y19" s="36" t="str">
        <f>IFERROR(IF(inv[[#This Row],[Purchase requisition approval?]]&lt;&gt;"proceed to purchase","",VLOOKUP(inv[[#This Row],[Vendor Name]],'Suppliers-Vendors List'!B:G,4,0)),"")</f>
        <v>Post Code 2</v>
      </c>
      <c r="Z19" s="36" t="str">
        <f>IFERROR(IF(inv[[#This Row],[Purchase requisition approval?]]&lt;&gt;"proceed to purchase","",VLOOKUP(inv[[#This Row],[Vendor Name]],'Suppliers-Vendors List'!B:G,5,0)),"")</f>
        <v>Phone 2</v>
      </c>
      <c r="AA19" s="36" t="str">
        <f>IFERROR(IF(inv[[#This Row],[Purchase requisition approval?]]&lt;&gt;"proceed to purchase","",VLOOKUP(inv[[#This Row],[Vendor Name]],'Suppliers-Vendors List'!B:G,6,0)),"")</f>
        <v>Email Address 2</v>
      </c>
    </row>
    <row r="20" spans="2:27" x14ac:dyDescent="0.25">
      <c r="B20" s="33">
        <v>45001</v>
      </c>
      <c r="C20" s="34" t="s">
        <v>175</v>
      </c>
      <c r="D20" s="34" t="s">
        <v>187</v>
      </c>
      <c r="E20" s="34" t="s">
        <v>150</v>
      </c>
      <c r="F20" s="33">
        <v>45033</v>
      </c>
      <c r="G20" s="34">
        <v>31</v>
      </c>
      <c r="H20" s="35" t="str">
        <f>IFERROR(IF(inv[[#This Row],[Item Code]]="","",VLOOKUP(inv[[#This Row],[Item Code]],'Items List and Stock Management'!B:L,3,0)),"")</f>
        <v>Furniture&amp; Fixtures</v>
      </c>
      <c r="I20" s="36">
        <f>IFERROR(IF(inv[[#This Row],[Item Code]]="","",VLOOKUP(inv[[#This Row],[Item Code]],'Items List and Stock Management'!B:L,11,0)),"")</f>
        <v>25</v>
      </c>
      <c r="J20" s="36" t="str">
        <f>IF(OR(inv[[#This Row],[Stock on hand]]="",inv[[#This Row],[Order quantity]]=""),"",IF(inv[[#This Row],[Stock on hand]]&gt;=inv[[#This Row],[Order quantity]],"Yes","No"))</f>
        <v>No</v>
      </c>
      <c r="K20" s="34" t="s">
        <v>153</v>
      </c>
      <c r="L20" s="34" t="s">
        <v>197</v>
      </c>
      <c r="M20" s="33">
        <v>45004</v>
      </c>
      <c r="N20" s="34" t="s">
        <v>90</v>
      </c>
      <c r="O20" s="34" t="s">
        <v>215</v>
      </c>
      <c r="P20" s="33"/>
      <c r="Q20" s="36" t="str">
        <f>IFERROR(IF(OR(inv[[#This Row],[Actual receiving date]]="",inv[[#This Row],[PR-Date]]=""),"",inv[[#This Row],[Actual receiving date]]-inv[[#This Row],[PR-Date]]),"")</f>
        <v/>
      </c>
      <c r="R20" s="36" t="str">
        <f>IF(OR(inv[[#This Row],[Actual receiving date]]="",inv[[#This Row],[Required date]]=""),"",IF(inv[[#This Row],[Actual receiving date]]&gt;inv[[#This Row],[Required date]],"No",IF(inv[[#This Row],[Actual receiving date]]&lt;=inv[[#This Row],[Required date]],"Yes","")))</f>
        <v/>
      </c>
      <c r="S20" s="36" t="str">
        <f>IFERROR(IF(inv[[#This Row],[Purchase requisition approval?]]&lt;&gt;"proceed to purchase","",VLOOKUP(inv[[#This Row],[Item Code]],'Items List and Stock Management'!B:L,2,0)),"")</f>
        <v>Desk</v>
      </c>
      <c r="T20" s="36">
        <f>IFERROR(IF(inv[[#This Row],[Purchase requisition approval?]]&lt;&gt;"proceed to purchase","",VLOOKUP(inv[[#This Row],[Item Code]],'Items List and Stock Management'!B:L,4,0)),"")</f>
        <v>160</v>
      </c>
      <c r="U20" s="37" t="str">
        <f>IFERROR(IF(inv[[#This Row],[Purchase requisition approval?]]&lt;&gt;"proceed to purchase","",VLOOKUP(inv[[#This Row],[Item Code]],'Items List and Stock Management'!B:L,5,0)),"")</f>
        <v>Piece</v>
      </c>
      <c r="V20" s="38">
        <f>IFERROR(inv[[#This Row],[Item Unit Price]]*inv[[#This Row],[Order quantity]],"")</f>
        <v>4960</v>
      </c>
      <c r="W20" s="36" t="str">
        <f>IFERROR(IF(inv[[#This Row],[Purchase requisition approval?]]&lt;&gt;"proceed to purchase","",VLOOKUP(inv[[#This Row],[Vendor Name]],'Suppliers-Vendors List'!B:G,2,0)),"")</f>
        <v>Adress 7</v>
      </c>
      <c r="X20" s="36" t="str">
        <f>IFERROR(IF(inv[[#This Row],[Purchase requisition approval?]]&lt;&gt;"proceed to purchase","",VLOOKUP(inv[[#This Row],[Vendor Name]],'Suppliers-Vendors List'!B:G,3,0)),"")</f>
        <v>City 7</v>
      </c>
      <c r="Y20" s="36" t="str">
        <f>IFERROR(IF(inv[[#This Row],[Purchase requisition approval?]]&lt;&gt;"proceed to purchase","",VLOOKUP(inv[[#This Row],[Vendor Name]],'Suppliers-Vendors List'!B:G,4,0)),"")</f>
        <v>Post Code 7</v>
      </c>
      <c r="Z20" s="36" t="str">
        <f>IFERROR(IF(inv[[#This Row],[Purchase requisition approval?]]&lt;&gt;"proceed to purchase","",VLOOKUP(inv[[#This Row],[Vendor Name]],'Suppliers-Vendors List'!B:G,5,0)),"")</f>
        <v>Phone 7</v>
      </c>
      <c r="AA20" s="36" t="str">
        <f>IFERROR(IF(inv[[#This Row],[Purchase requisition approval?]]&lt;&gt;"proceed to purchase","",VLOOKUP(inv[[#This Row],[Vendor Name]],'Suppliers-Vendors List'!B:G,6,0)),"")</f>
        <v>Email Address 7</v>
      </c>
    </row>
    <row r="21" spans="2:27" x14ac:dyDescent="0.25">
      <c r="B21" s="33">
        <v>44939</v>
      </c>
      <c r="C21" s="34" t="s">
        <v>176</v>
      </c>
      <c r="D21" s="34" t="s">
        <v>120</v>
      </c>
      <c r="E21" s="34" t="s">
        <v>141</v>
      </c>
      <c r="F21" s="33">
        <v>44965</v>
      </c>
      <c r="G21" s="34">
        <v>44</v>
      </c>
      <c r="H21" s="35" t="str">
        <f>IFERROR(IF(inv[[#This Row],[Item Code]]="","",VLOOKUP(inv[[#This Row],[Item Code]],'Items List and Stock Management'!B:L,3,0)),"")</f>
        <v>OTHERs ( Plant , Refrigerator , Shelves )</v>
      </c>
      <c r="I21" s="36">
        <f>IFERROR(IF(inv[[#This Row],[Item Code]]="","",VLOOKUP(inv[[#This Row],[Item Code]],'Items List and Stock Management'!B:L,11,0)),"")</f>
        <v>7</v>
      </c>
      <c r="J21" s="36" t="str">
        <f>IF(OR(inv[[#This Row],[Stock on hand]]="",inv[[#This Row],[Order quantity]]=""),"",IF(inv[[#This Row],[Stock on hand]]&gt;=inv[[#This Row],[Order quantity]],"Yes","No"))</f>
        <v>No</v>
      </c>
      <c r="K21" s="34" t="s">
        <v>153</v>
      </c>
      <c r="L21" s="34" t="s">
        <v>192</v>
      </c>
      <c r="M21" s="33">
        <v>44942</v>
      </c>
      <c r="N21" s="34" t="s">
        <v>85</v>
      </c>
      <c r="O21" s="34" t="s">
        <v>202</v>
      </c>
      <c r="P21" s="33"/>
      <c r="Q21" s="36" t="str">
        <f>IFERROR(IF(OR(inv[[#This Row],[Actual receiving date]]="",inv[[#This Row],[PR-Date]]=""),"",inv[[#This Row],[Actual receiving date]]-inv[[#This Row],[PR-Date]]),"")</f>
        <v/>
      </c>
      <c r="R21" s="36" t="str">
        <f>IF(OR(inv[[#This Row],[Actual receiving date]]="",inv[[#This Row],[Required date]]=""),"",IF(inv[[#This Row],[Actual receiving date]]&gt;inv[[#This Row],[Required date]],"No",IF(inv[[#This Row],[Actual receiving date]]&lt;=inv[[#This Row],[Required date]],"Yes","")))</f>
        <v/>
      </c>
      <c r="S21" s="36" t="str">
        <f>IFERROR(IF(inv[[#This Row],[Purchase requisition approval?]]&lt;&gt;"proceed to purchase","",VLOOKUP(inv[[#This Row],[Item Code]],'Items List and Stock Management'!B:L,2,0)),"")</f>
        <v xml:space="preserve">Artifical Plant </v>
      </c>
      <c r="T21" s="36">
        <f>IFERROR(IF(inv[[#This Row],[Purchase requisition approval?]]&lt;&gt;"proceed to purchase","",VLOOKUP(inv[[#This Row],[Item Code]],'Items List and Stock Management'!B:L,4,0)),"")</f>
        <v>40</v>
      </c>
      <c r="U21" s="37" t="str">
        <f>IFERROR(IF(inv[[#This Row],[Purchase requisition approval?]]&lt;&gt;"proceed to purchase","",VLOOKUP(inv[[#This Row],[Item Code]],'Items List and Stock Management'!B:L,5,0)),"")</f>
        <v>Piece</v>
      </c>
      <c r="V21" s="38">
        <f>IFERROR(inv[[#This Row],[Item Unit Price]]*inv[[#This Row],[Order quantity]],"")</f>
        <v>1760</v>
      </c>
      <c r="W21" s="36" t="str">
        <f>IFERROR(IF(inv[[#This Row],[Purchase requisition approval?]]&lt;&gt;"proceed to purchase","",VLOOKUP(inv[[#This Row],[Vendor Name]],'Suppliers-Vendors List'!B:G,2,0)),"")</f>
        <v>Adress 2</v>
      </c>
      <c r="X21" s="36" t="str">
        <f>IFERROR(IF(inv[[#This Row],[Purchase requisition approval?]]&lt;&gt;"proceed to purchase","",VLOOKUP(inv[[#This Row],[Vendor Name]],'Suppliers-Vendors List'!B:G,3,0)),"")</f>
        <v>City 2</v>
      </c>
      <c r="Y21" s="36" t="str">
        <f>IFERROR(IF(inv[[#This Row],[Purchase requisition approval?]]&lt;&gt;"proceed to purchase","",VLOOKUP(inv[[#This Row],[Vendor Name]],'Suppliers-Vendors List'!B:G,4,0)),"")</f>
        <v>Post Code 2</v>
      </c>
      <c r="Z21" s="36" t="str">
        <f>IFERROR(IF(inv[[#This Row],[Purchase requisition approval?]]&lt;&gt;"proceed to purchase","",VLOOKUP(inv[[#This Row],[Vendor Name]],'Suppliers-Vendors List'!B:G,5,0)),"")</f>
        <v>Phone 2</v>
      </c>
      <c r="AA21" s="36" t="str">
        <f>IFERROR(IF(inv[[#This Row],[Purchase requisition approval?]]&lt;&gt;"proceed to purchase","",VLOOKUP(inv[[#This Row],[Vendor Name]],'Suppliers-Vendors List'!B:G,6,0)),"")</f>
        <v>Email Address 2</v>
      </c>
    </row>
    <row r="22" spans="2:27" x14ac:dyDescent="0.25">
      <c r="B22" s="33">
        <v>44948</v>
      </c>
      <c r="C22" s="34" t="s">
        <v>177</v>
      </c>
      <c r="D22" s="34" t="s">
        <v>119</v>
      </c>
      <c r="E22" s="34" t="s">
        <v>140</v>
      </c>
      <c r="F22" s="33">
        <v>44982</v>
      </c>
      <c r="G22" s="34">
        <v>30</v>
      </c>
      <c r="H22" s="35" t="str">
        <f>IFERROR(IF(inv[[#This Row],[Item Code]]="","",VLOOKUP(inv[[#This Row],[Item Code]],'Items List and Stock Management'!B:L,3,0)),"")</f>
        <v>Furniture&amp; Fixtures</v>
      </c>
      <c r="I22" s="36">
        <f>IFERROR(IF(inv[[#This Row],[Item Code]]="","",VLOOKUP(inv[[#This Row],[Item Code]],'Items List and Stock Management'!B:L,11,0)),"")</f>
        <v>203</v>
      </c>
      <c r="J22" s="36" t="str">
        <f>IF(OR(inv[[#This Row],[Stock on hand]]="",inv[[#This Row],[Order quantity]]=""),"",IF(inv[[#This Row],[Stock on hand]]&gt;=inv[[#This Row],[Order quantity]],"Yes","No"))</f>
        <v>Yes</v>
      </c>
      <c r="K22" s="34" t="s">
        <v>189</v>
      </c>
      <c r="L22" s="34"/>
      <c r="M22" s="33"/>
      <c r="N22" s="34"/>
      <c r="O22" s="34"/>
      <c r="P22" s="33"/>
      <c r="Q22" s="36" t="str">
        <f>IFERROR(IF(OR(inv[[#This Row],[Actual receiving date]]="",inv[[#This Row],[PR-Date]]=""),"",inv[[#This Row],[Actual receiving date]]-inv[[#This Row],[PR-Date]]),"")</f>
        <v/>
      </c>
      <c r="R22" s="36" t="str">
        <f>IF(OR(inv[[#This Row],[Actual receiving date]]="",inv[[#This Row],[Required date]]=""),"",IF(inv[[#This Row],[Actual receiving date]]&gt;inv[[#This Row],[Required date]],"No",IF(inv[[#This Row],[Actual receiving date]]&lt;=inv[[#This Row],[Required date]],"Yes","")))</f>
        <v/>
      </c>
      <c r="S22" s="36" t="str">
        <f>IFERROR(IF(inv[[#This Row],[Purchase requisition approval?]]&lt;&gt;"proceed to purchase","",VLOOKUP(inv[[#This Row],[Item Code]],'Items List and Stock Management'!B:L,2,0)),"")</f>
        <v/>
      </c>
      <c r="T22" s="36" t="str">
        <f>IFERROR(IF(inv[[#This Row],[Purchase requisition approval?]]&lt;&gt;"proceed to purchase","",VLOOKUP(inv[[#This Row],[Item Code]],'Items List and Stock Management'!B:L,4,0)),"")</f>
        <v/>
      </c>
      <c r="U22" s="37" t="str">
        <f>IFERROR(IF(inv[[#This Row],[Purchase requisition approval?]]&lt;&gt;"proceed to purchase","",VLOOKUP(inv[[#This Row],[Item Code]],'Items List and Stock Management'!B:L,5,0)),"")</f>
        <v/>
      </c>
      <c r="V22" s="38" t="str">
        <f>IFERROR(inv[[#This Row],[Item Unit Price]]*inv[[#This Row],[Order quantity]],"")</f>
        <v/>
      </c>
      <c r="W22" s="36" t="str">
        <f>IFERROR(IF(inv[[#This Row],[Purchase requisition approval?]]&lt;&gt;"proceed to purchase","",VLOOKUP(inv[[#This Row],[Vendor Name]],'Suppliers-Vendors List'!B:G,2,0)),"")</f>
        <v/>
      </c>
      <c r="X22" s="36" t="str">
        <f>IFERROR(IF(inv[[#This Row],[Purchase requisition approval?]]&lt;&gt;"proceed to purchase","",VLOOKUP(inv[[#This Row],[Vendor Name]],'Suppliers-Vendors List'!B:G,3,0)),"")</f>
        <v/>
      </c>
      <c r="Y22" s="36" t="str">
        <f>IFERROR(IF(inv[[#This Row],[Purchase requisition approval?]]&lt;&gt;"proceed to purchase","",VLOOKUP(inv[[#This Row],[Vendor Name]],'Suppliers-Vendors List'!B:G,4,0)),"")</f>
        <v/>
      </c>
      <c r="Z22" s="36" t="str">
        <f>IFERROR(IF(inv[[#This Row],[Purchase requisition approval?]]&lt;&gt;"proceed to purchase","",VLOOKUP(inv[[#This Row],[Vendor Name]],'Suppliers-Vendors List'!B:G,5,0)),"")</f>
        <v/>
      </c>
      <c r="AA22" s="36" t="str">
        <f>IFERROR(IF(inv[[#This Row],[Purchase requisition approval?]]&lt;&gt;"proceed to purchase","",VLOOKUP(inv[[#This Row],[Vendor Name]],'Suppliers-Vendors List'!B:G,6,0)),"")</f>
        <v/>
      </c>
    </row>
    <row r="23" spans="2:27" x14ac:dyDescent="0.25">
      <c r="B23" s="33">
        <v>44961</v>
      </c>
      <c r="C23" s="34" t="s">
        <v>178</v>
      </c>
      <c r="D23" s="34" t="s">
        <v>119</v>
      </c>
      <c r="E23" s="34" t="s">
        <v>141</v>
      </c>
      <c r="F23" s="33">
        <v>44992</v>
      </c>
      <c r="G23" s="34">
        <v>37</v>
      </c>
      <c r="H23" s="35" t="str">
        <f>IFERROR(IF(inv[[#This Row],[Item Code]]="","",VLOOKUP(inv[[#This Row],[Item Code]],'Items List and Stock Management'!B:L,3,0)),"")</f>
        <v>OTHERs ( Plant , Refrigerator , Shelves )</v>
      </c>
      <c r="I23" s="36">
        <f>IFERROR(IF(inv[[#This Row],[Item Code]]="","",VLOOKUP(inv[[#This Row],[Item Code]],'Items List and Stock Management'!B:L,11,0)),"")</f>
        <v>7</v>
      </c>
      <c r="J23" s="36" t="str">
        <f>IF(OR(inv[[#This Row],[Stock on hand]]="",inv[[#This Row],[Order quantity]]=""),"",IF(inv[[#This Row],[Stock on hand]]&gt;=inv[[#This Row],[Order quantity]],"Yes","No"))</f>
        <v>No</v>
      </c>
      <c r="K23" s="34" t="s">
        <v>189</v>
      </c>
      <c r="L23" s="34"/>
      <c r="M23" s="33"/>
      <c r="N23" s="34"/>
      <c r="O23" s="34"/>
      <c r="P23" s="33"/>
      <c r="Q23" s="36" t="str">
        <f>IFERROR(IF(OR(inv[[#This Row],[Actual receiving date]]="",inv[[#This Row],[PR-Date]]=""),"",inv[[#This Row],[Actual receiving date]]-inv[[#This Row],[PR-Date]]),"")</f>
        <v/>
      </c>
      <c r="R23" s="36" t="str">
        <f>IF(OR(inv[[#This Row],[Actual receiving date]]="",inv[[#This Row],[Required date]]=""),"",IF(inv[[#This Row],[Actual receiving date]]&gt;inv[[#This Row],[Required date]],"No",IF(inv[[#This Row],[Actual receiving date]]&lt;=inv[[#This Row],[Required date]],"Yes","")))</f>
        <v/>
      </c>
      <c r="S23" s="36" t="str">
        <f>IFERROR(IF(inv[[#This Row],[Purchase requisition approval?]]&lt;&gt;"proceed to purchase","",VLOOKUP(inv[[#This Row],[Item Code]],'Items List and Stock Management'!B:L,2,0)),"")</f>
        <v/>
      </c>
      <c r="T23" s="36" t="str">
        <f>IFERROR(IF(inv[[#This Row],[Purchase requisition approval?]]&lt;&gt;"proceed to purchase","",VLOOKUP(inv[[#This Row],[Item Code]],'Items List and Stock Management'!B:L,4,0)),"")</f>
        <v/>
      </c>
      <c r="U23" s="37" t="str">
        <f>IFERROR(IF(inv[[#This Row],[Purchase requisition approval?]]&lt;&gt;"proceed to purchase","",VLOOKUP(inv[[#This Row],[Item Code]],'Items List and Stock Management'!B:L,5,0)),"")</f>
        <v/>
      </c>
      <c r="V23" s="38" t="str">
        <f>IFERROR(inv[[#This Row],[Item Unit Price]]*inv[[#This Row],[Order quantity]],"")</f>
        <v/>
      </c>
      <c r="W23" s="36" t="str">
        <f>IFERROR(IF(inv[[#This Row],[Purchase requisition approval?]]&lt;&gt;"proceed to purchase","",VLOOKUP(inv[[#This Row],[Vendor Name]],'Suppliers-Vendors List'!B:G,2,0)),"")</f>
        <v/>
      </c>
      <c r="X23" s="36" t="str">
        <f>IFERROR(IF(inv[[#This Row],[Purchase requisition approval?]]&lt;&gt;"proceed to purchase","",VLOOKUP(inv[[#This Row],[Vendor Name]],'Suppliers-Vendors List'!B:G,3,0)),"")</f>
        <v/>
      </c>
      <c r="Y23" s="36" t="str">
        <f>IFERROR(IF(inv[[#This Row],[Purchase requisition approval?]]&lt;&gt;"proceed to purchase","",VLOOKUP(inv[[#This Row],[Vendor Name]],'Suppliers-Vendors List'!B:G,4,0)),"")</f>
        <v/>
      </c>
      <c r="Z23" s="36" t="str">
        <f>IFERROR(IF(inv[[#This Row],[Purchase requisition approval?]]&lt;&gt;"proceed to purchase","",VLOOKUP(inv[[#This Row],[Vendor Name]],'Suppliers-Vendors List'!B:G,5,0)),"")</f>
        <v/>
      </c>
      <c r="AA23" s="36" t="str">
        <f>IFERROR(IF(inv[[#This Row],[Purchase requisition approval?]]&lt;&gt;"proceed to purchase","",VLOOKUP(inv[[#This Row],[Vendor Name]],'Suppliers-Vendors List'!B:G,6,0)),"")</f>
        <v/>
      </c>
    </row>
    <row r="24" spans="2:27" x14ac:dyDescent="0.25">
      <c r="B24" s="33">
        <v>45003</v>
      </c>
      <c r="C24" s="34" t="s">
        <v>179</v>
      </c>
      <c r="D24" s="34" t="s">
        <v>187</v>
      </c>
      <c r="E24" s="34" t="s">
        <v>150</v>
      </c>
      <c r="F24" s="33">
        <v>45034</v>
      </c>
      <c r="G24" s="34">
        <v>36</v>
      </c>
      <c r="H24" s="35" t="str">
        <f>IFERROR(IF(inv[[#This Row],[Item Code]]="","",VLOOKUP(inv[[#This Row],[Item Code]],'Items List and Stock Management'!B:L,3,0)),"")</f>
        <v>Furniture&amp; Fixtures</v>
      </c>
      <c r="I24" s="36">
        <f>IFERROR(IF(inv[[#This Row],[Item Code]]="","",VLOOKUP(inv[[#This Row],[Item Code]],'Items List and Stock Management'!B:L,11,0)),"")</f>
        <v>25</v>
      </c>
      <c r="J24" s="36" t="str">
        <f>IF(OR(inv[[#This Row],[Stock on hand]]="",inv[[#This Row],[Order quantity]]=""),"",IF(inv[[#This Row],[Stock on hand]]&gt;=inv[[#This Row],[Order quantity]],"Yes","No"))</f>
        <v>No</v>
      </c>
      <c r="K24" s="34" t="s">
        <v>189</v>
      </c>
      <c r="L24" s="34"/>
      <c r="M24" s="33"/>
      <c r="N24" s="34"/>
      <c r="O24" s="34"/>
      <c r="P24" s="33"/>
      <c r="Q24" s="36" t="str">
        <f>IFERROR(IF(OR(inv[[#This Row],[Actual receiving date]]="",inv[[#This Row],[PR-Date]]=""),"",inv[[#This Row],[Actual receiving date]]-inv[[#This Row],[PR-Date]]),"")</f>
        <v/>
      </c>
      <c r="R24" s="36" t="str">
        <f>IF(OR(inv[[#This Row],[Actual receiving date]]="",inv[[#This Row],[Required date]]=""),"",IF(inv[[#This Row],[Actual receiving date]]&gt;inv[[#This Row],[Required date]],"No",IF(inv[[#This Row],[Actual receiving date]]&lt;=inv[[#This Row],[Required date]],"Yes","")))</f>
        <v/>
      </c>
      <c r="S24" s="36" t="str">
        <f>IFERROR(IF(inv[[#This Row],[Purchase requisition approval?]]&lt;&gt;"proceed to purchase","",VLOOKUP(inv[[#This Row],[Item Code]],'Items List and Stock Management'!B:L,2,0)),"")</f>
        <v/>
      </c>
      <c r="T24" s="36" t="str">
        <f>IFERROR(IF(inv[[#This Row],[Purchase requisition approval?]]&lt;&gt;"proceed to purchase","",VLOOKUP(inv[[#This Row],[Item Code]],'Items List and Stock Management'!B:L,4,0)),"")</f>
        <v/>
      </c>
      <c r="U24" s="37" t="str">
        <f>IFERROR(IF(inv[[#This Row],[Purchase requisition approval?]]&lt;&gt;"proceed to purchase","",VLOOKUP(inv[[#This Row],[Item Code]],'Items List and Stock Management'!B:L,5,0)),"")</f>
        <v/>
      </c>
      <c r="V24" s="38" t="str">
        <f>IFERROR(inv[[#This Row],[Item Unit Price]]*inv[[#This Row],[Order quantity]],"")</f>
        <v/>
      </c>
      <c r="W24" s="36" t="str">
        <f>IFERROR(IF(inv[[#This Row],[Purchase requisition approval?]]&lt;&gt;"proceed to purchase","",VLOOKUP(inv[[#This Row],[Vendor Name]],'Suppliers-Vendors List'!B:G,2,0)),"")</f>
        <v/>
      </c>
      <c r="X24" s="36" t="str">
        <f>IFERROR(IF(inv[[#This Row],[Purchase requisition approval?]]&lt;&gt;"proceed to purchase","",VLOOKUP(inv[[#This Row],[Vendor Name]],'Suppliers-Vendors List'!B:G,3,0)),"")</f>
        <v/>
      </c>
      <c r="Y24" s="36" t="str">
        <f>IFERROR(IF(inv[[#This Row],[Purchase requisition approval?]]&lt;&gt;"proceed to purchase","",VLOOKUP(inv[[#This Row],[Vendor Name]],'Suppliers-Vendors List'!B:G,4,0)),"")</f>
        <v/>
      </c>
      <c r="Z24" s="36" t="str">
        <f>IFERROR(IF(inv[[#This Row],[Purchase requisition approval?]]&lt;&gt;"proceed to purchase","",VLOOKUP(inv[[#This Row],[Vendor Name]],'Suppliers-Vendors List'!B:G,5,0)),"")</f>
        <v/>
      </c>
      <c r="AA24" s="36" t="str">
        <f>IFERROR(IF(inv[[#This Row],[Purchase requisition approval?]]&lt;&gt;"proceed to purchase","",VLOOKUP(inv[[#This Row],[Vendor Name]],'Suppliers-Vendors List'!B:G,6,0)),"")</f>
        <v/>
      </c>
    </row>
    <row r="25" spans="2:27" x14ac:dyDescent="0.25">
      <c r="B25" s="33">
        <v>44950</v>
      </c>
      <c r="C25" s="34" t="s">
        <v>180</v>
      </c>
      <c r="D25" s="34" t="s">
        <v>119</v>
      </c>
      <c r="E25" s="34" t="s">
        <v>147</v>
      </c>
      <c r="F25" s="33">
        <v>44988</v>
      </c>
      <c r="G25" s="34">
        <v>48</v>
      </c>
      <c r="H25" s="35" t="str">
        <f>IFERROR(IF(inv[[#This Row],[Item Code]]="","",VLOOKUP(inv[[#This Row],[Item Code]],'Items List and Stock Management'!B:L,3,0)),"")</f>
        <v xml:space="preserve">Computer, IT and Printers </v>
      </c>
      <c r="I25" s="36">
        <f>IFERROR(IF(inv[[#This Row],[Item Code]]="","",VLOOKUP(inv[[#This Row],[Item Code]],'Items List and Stock Management'!B:L,11,0)),"")</f>
        <v>10</v>
      </c>
      <c r="J25" s="36" t="str">
        <f>IF(OR(inv[[#This Row],[Stock on hand]]="",inv[[#This Row],[Order quantity]]=""),"",IF(inv[[#This Row],[Stock on hand]]&gt;=inv[[#This Row],[Order quantity]],"Yes","No"))</f>
        <v>No</v>
      </c>
      <c r="K25" s="34" t="s">
        <v>189</v>
      </c>
      <c r="L25" s="34"/>
      <c r="M25" s="33"/>
      <c r="N25" s="34"/>
      <c r="O25" s="34"/>
      <c r="P25" s="33"/>
      <c r="Q25" s="36" t="str">
        <f>IFERROR(IF(OR(inv[[#This Row],[Actual receiving date]]="",inv[[#This Row],[PR-Date]]=""),"",inv[[#This Row],[Actual receiving date]]-inv[[#This Row],[PR-Date]]),"")</f>
        <v/>
      </c>
      <c r="R25" s="36" t="str">
        <f>IF(OR(inv[[#This Row],[Actual receiving date]]="",inv[[#This Row],[Required date]]=""),"",IF(inv[[#This Row],[Actual receiving date]]&gt;inv[[#This Row],[Required date]],"No",IF(inv[[#This Row],[Actual receiving date]]&lt;=inv[[#This Row],[Required date]],"Yes","")))</f>
        <v/>
      </c>
      <c r="S25" s="36" t="str">
        <f>IFERROR(IF(inv[[#This Row],[Purchase requisition approval?]]&lt;&gt;"proceed to purchase","",VLOOKUP(inv[[#This Row],[Item Code]],'Items List and Stock Management'!B:L,2,0)),"")</f>
        <v/>
      </c>
      <c r="T25" s="36" t="str">
        <f>IFERROR(IF(inv[[#This Row],[Purchase requisition approval?]]&lt;&gt;"proceed to purchase","",VLOOKUP(inv[[#This Row],[Item Code]],'Items List and Stock Management'!B:L,4,0)),"")</f>
        <v/>
      </c>
      <c r="U25" s="37" t="str">
        <f>IFERROR(IF(inv[[#This Row],[Purchase requisition approval?]]&lt;&gt;"proceed to purchase","",VLOOKUP(inv[[#This Row],[Item Code]],'Items List and Stock Management'!B:L,5,0)),"")</f>
        <v/>
      </c>
      <c r="V25" s="38" t="str">
        <f>IFERROR(inv[[#This Row],[Item Unit Price]]*inv[[#This Row],[Order quantity]],"")</f>
        <v/>
      </c>
      <c r="W25" s="36" t="str">
        <f>IFERROR(IF(inv[[#This Row],[Purchase requisition approval?]]&lt;&gt;"proceed to purchase","",VLOOKUP(inv[[#This Row],[Vendor Name]],'Suppliers-Vendors List'!B:G,2,0)),"")</f>
        <v/>
      </c>
      <c r="X25" s="36" t="str">
        <f>IFERROR(IF(inv[[#This Row],[Purchase requisition approval?]]&lt;&gt;"proceed to purchase","",VLOOKUP(inv[[#This Row],[Vendor Name]],'Suppliers-Vendors List'!B:G,3,0)),"")</f>
        <v/>
      </c>
      <c r="Y25" s="36" t="str">
        <f>IFERROR(IF(inv[[#This Row],[Purchase requisition approval?]]&lt;&gt;"proceed to purchase","",VLOOKUP(inv[[#This Row],[Vendor Name]],'Suppliers-Vendors List'!B:G,4,0)),"")</f>
        <v/>
      </c>
      <c r="Z25" s="36" t="str">
        <f>IFERROR(IF(inv[[#This Row],[Purchase requisition approval?]]&lt;&gt;"proceed to purchase","",VLOOKUP(inv[[#This Row],[Vendor Name]],'Suppliers-Vendors List'!B:G,5,0)),"")</f>
        <v/>
      </c>
      <c r="AA25" s="36" t="str">
        <f>IFERROR(IF(inv[[#This Row],[Purchase requisition approval?]]&lt;&gt;"proceed to purchase","",VLOOKUP(inv[[#This Row],[Vendor Name]],'Suppliers-Vendors List'!B:G,6,0)),"")</f>
        <v/>
      </c>
    </row>
    <row r="26" spans="2:27" x14ac:dyDescent="0.25">
      <c r="B26" s="33">
        <v>44937</v>
      </c>
      <c r="C26" s="34" t="s">
        <v>181</v>
      </c>
      <c r="D26" s="34" t="s">
        <v>187</v>
      </c>
      <c r="E26" s="34" t="s">
        <v>150</v>
      </c>
      <c r="F26" s="33">
        <v>44962</v>
      </c>
      <c r="G26" s="34">
        <v>49</v>
      </c>
      <c r="H26" s="35" t="str">
        <f>IFERROR(IF(inv[[#This Row],[Item Code]]="","",VLOOKUP(inv[[#This Row],[Item Code]],'Items List and Stock Management'!B:L,3,0)),"")</f>
        <v>Furniture&amp; Fixtures</v>
      </c>
      <c r="I26" s="36">
        <f>IFERROR(IF(inv[[#This Row],[Item Code]]="","",VLOOKUP(inv[[#This Row],[Item Code]],'Items List and Stock Management'!B:L,11,0)),"")</f>
        <v>25</v>
      </c>
      <c r="J26" s="36" t="str">
        <f>IF(OR(inv[[#This Row],[Stock on hand]]="",inv[[#This Row],[Order quantity]]=""),"",IF(inv[[#This Row],[Stock on hand]]&gt;=inv[[#This Row],[Order quantity]],"Yes","No"))</f>
        <v>No</v>
      </c>
      <c r="K26" s="34" t="s">
        <v>153</v>
      </c>
      <c r="L26" s="34" t="s">
        <v>198</v>
      </c>
      <c r="M26" s="33">
        <v>44943</v>
      </c>
      <c r="N26" s="34" t="s">
        <v>89</v>
      </c>
      <c r="O26" s="34" t="s">
        <v>203</v>
      </c>
      <c r="P26" s="33">
        <v>44967</v>
      </c>
      <c r="Q26" s="36">
        <f>IFERROR(IF(OR(inv[[#This Row],[Actual receiving date]]="",inv[[#This Row],[PR-Date]]=""),"",inv[[#This Row],[Actual receiving date]]-inv[[#This Row],[PR-Date]]),"")</f>
        <v>30</v>
      </c>
      <c r="R26" s="36" t="str">
        <f>IF(OR(inv[[#This Row],[Actual receiving date]]="",inv[[#This Row],[Required date]]=""),"",IF(inv[[#This Row],[Actual receiving date]]&gt;inv[[#This Row],[Required date]],"No",IF(inv[[#This Row],[Actual receiving date]]&lt;=inv[[#This Row],[Required date]],"Yes","")))</f>
        <v>No</v>
      </c>
      <c r="S26" s="36" t="str">
        <f>IFERROR(IF(inv[[#This Row],[Purchase requisition approval?]]&lt;&gt;"proceed to purchase","",VLOOKUP(inv[[#This Row],[Item Code]],'Items List and Stock Management'!B:L,2,0)),"")</f>
        <v>Desk</v>
      </c>
      <c r="T26" s="36">
        <f>IFERROR(IF(inv[[#This Row],[Purchase requisition approval?]]&lt;&gt;"proceed to purchase","",VLOOKUP(inv[[#This Row],[Item Code]],'Items List and Stock Management'!B:L,4,0)),"")</f>
        <v>160</v>
      </c>
      <c r="U26" s="37" t="str">
        <f>IFERROR(IF(inv[[#This Row],[Purchase requisition approval?]]&lt;&gt;"proceed to purchase","",VLOOKUP(inv[[#This Row],[Item Code]],'Items List and Stock Management'!B:L,5,0)),"")</f>
        <v>Piece</v>
      </c>
      <c r="V26" s="38">
        <f>IFERROR(inv[[#This Row],[Item Unit Price]]*inv[[#This Row],[Order quantity]],"")</f>
        <v>7840</v>
      </c>
      <c r="W26" s="36" t="str">
        <f>IFERROR(IF(inv[[#This Row],[Purchase requisition approval?]]&lt;&gt;"proceed to purchase","",VLOOKUP(inv[[#This Row],[Vendor Name]],'Suppliers-Vendors List'!B:G,2,0)),"")</f>
        <v>Adress 6</v>
      </c>
      <c r="X26" s="36" t="str">
        <f>IFERROR(IF(inv[[#This Row],[Purchase requisition approval?]]&lt;&gt;"proceed to purchase","",VLOOKUP(inv[[#This Row],[Vendor Name]],'Suppliers-Vendors List'!B:G,3,0)),"")</f>
        <v>City 6</v>
      </c>
      <c r="Y26" s="36" t="str">
        <f>IFERROR(IF(inv[[#This Row],[Purchase requisition approval?]]&lt;&gt;"proceed to purchase","",VLOOKUP(inv[[#This Row],[Vendor Name]],'Suppliers-Vendors List'!B:G,4,0)),"")</f>
        <v>Post Code 6</v>
      </c>
      <c r="Z26" s="36" t="str">
        <f>IFERROR(IF(inv[[#This Row],[Purchase requisition approval?]]&lt;&gt;"proceed to purchase","",VLOOKUP(inv[[#This Row],[Vendor Name]],'Suppliers-Vendors List'!B:G,5,0)),"")</f>
        <v>Phone 6</v>
      </c>
      <c r="AA26" s="36" t="str">
        <f>IFERROR(IF(inv[[#This Row],[Purchase requisition approval?]]&lt;&gt;"proceed to purchase","",VLOOKUP(inv[[#This Row],[Vendor Name]],'Suppliers-Vendors List'!B:G,6,0)),"")</f>
        <v>Email Address 6</v>
      </c>
    </row>
    <row r="27" spans="2:27" x14ac:dyDescent="0.25">
      <c r="B27" s="33">
        <v>44953</v>
      </c>
      <c r="C27" s="34" t="s">
        <v>182</v>
      </c>
      <c r="D27" s="34" t="s">
        <v>187</v>
      </c>
      <c r="E27" s="34" t="s">
        <v>150</v>
      </c>
      <c r="F27" s="33">
        <v>44985</v>
      </c>
      <c r="G27" s="34">
        <v>34</v>
      </c>
      <c r="H27" s="35" t="str">
        <f>IFERROR(IF(inv[[#This Row],[Item Code]]="","",VLOOKUP(inv[[#This Row],[Item Code]],'Items List and Stock Management'!B:L,3,0)),"")</f>
        <v>Furniture&amp; Fixtures</v>
      </c>
      <c r="I27" s="36">
        <f>IFERROR(IF(inv[[#This Row],[Item Code]]="","",VLOOKUP(inv[[#This Row],[Item Code]],'Items List and Stock Management'!B:L,11,0)),"")</f>
        <v>25</v>
      </c>
      <c r="J27" s="36" t="str">
        <f>IF(OR(inv[[#This Row],[Stock on hand]]="",inv[[#This Row],[Order quantity]]=""),"",IF(inv[[#This Row],[Stock on hand]]&gt;=inv[[#This Row],[Order quantity]],"Yes","No"))</f>
        <v>No</v>
      </c>
      <c r="K27" s="34" t="s">
        <v>153</v>
      </c>
      <c r="L27" s="34" t="s">
        <v>199</v>
      </c>
      <c r="M27" s="33">
        <v>44957</v>
      </c>
      <c r="N27" s="34" t="s">
        <v>84</v>
      </c>
      <c r="O27" s="34" t="s">
        <v>203</v>
      </c>
      <c r="P27" s="33">
        <v>44982</v>
      </c>
      <c r="Q27" s="36">
        <f>IFERROR(IF(OR(inv[[#This Row],[Actual receiving date]]="",inv[[#This Row],[PR-Date]]=""),"",inv[[#This Row],[Actual receiving date]]-inv[[#This Row],[PR-Date]]),"")</f>
        <v>29</v>
      </c>
      <c r="R27" s="36" t="str">
        <f>IF(OR(inv[[#This Row],[Actual receiving date]]="",inv[[#This Row],[Required date]]=""),"",IF(inv[[#This Row],[Actual receiving date]]&gt;inv[[#This Row],[Required date]],"No",IF(inv[[#This Row],[Actual receiving date]]&lt;=inv[[#This Row],[Required date]],"Yes","")))</f>
        <v>Yes</v>
      </c>
      <c r="S27" s="36" t="str">
        <f>IFERROR(IF(inv[[#This Row],[Purchase requisition approval?]]&lt;&gt;"proceed to purchase","",VLOOKUP(inv[[#This Row],[Item Code]],'Items List and Stock Management'!B:L,2,0)),"")</f>
        <v>Desk</v>
      </c>
      <c r="T27" s="36">
        <f>IFERROR(IF(inv[[#This Row],[Purchase requisition approval?]]&lt;&gt;"proceed to purchase","",VLOOKUP(inv[[#This Row],[Item Code]],'Items List and Stock Management'!B:L,4,0)),"")</f>
        <v>160</v>
      </c>
      <c r="U27" s="37" t="str">
        <f>IFERROR(IF(inv[[#This Row],[Purchase requisition approval?]]&lt;&gt;"proceed to purchase","",VLOOKUP(inv[[#This Row],[Item Code]],'Items List and Stock Management'!B:L,5,0)),"")</f>
        <v>Piece</v>
      </c>
      <c r="V27" s="38">
        <f>IFERROR(inv[[#This Row],[Item Unit Price]]*inv[[#This Row],[Order quantity]],"")</f>
        <v>5440</v>
      </c>
      <c r="W27" s="36" t="str">
        <f>IFERROR(IF(inv[[#This Row],[Purchase requisition approval?]]&lt;&gt;"proceed to purchase","",VLOOKUP(inv[[#This Row],[Vendor Name]],'Suppliers-Vendors List'!B:G,2,0)),"")</f>
        <v>Adress 1</v>
      </c>
      <c r="X27" s="36" t="str">
        <f>IFERROR(IF(inv[[#This Row],[Purchase requisition approval?]]&lt;&gt;"proceed to purchase","",VLOOKUP(inv[[#This Row],[Vendor Name]],'Suppliers-Vendors List'!B:G,3,0)),"")</f>
        <v>City 1</v>
      </c>
      <c r="Y27" s="36" t="str">
        <f>IFERROR(IF(inv[[#This Row],[Purchase requisition approval?]]&lt;&gt;"proceed to purchase","",VLOOKUP(inv[[#This Row],[Vendor Name]],'Suppliers-Vendors List'!B:G,4,0)),"")</f>
        <v>Post Code 1</v>
      </c>
      <c r="Z27" s="36" t="str">
        <f>IFERROR(IF(inv[[#This Row],[Purchase requisition approval?]]&lt;&gt;"proceed to purchase","",VLOOKUP(inv[[#This Row],[Vendor Name]],'Suppliers-Vendors List'!B:G,5,0)),"")</f>
        <v>Phone 1</v>
      </c>
      <c r="AA27" s="36" t="str">
        <f>IFERROR(IF(inv[[#This Row],[Purchase requisition approval?]]&lt;&gt;"proceed to purchase","",VLOOKUP(inv[[#This Row],[Vendor Name]],'Suppliers-Vendors List'!B:G,6,0)),"")</f>
        <v>Email Address 1</v>
      </c>
    </row>
    <row r="28" spans="2:27" x14ac:dyDescent="0.25">
      <c r="B28" s="33">
        <v>44972</v>
      </c>
      <c r="C28" s="34" t="s">
        <v>182</v>
      </c>
      <c r="D28" s="34" t="s">
        <v>120</v>
      </c>
      <c r="E28" s="34" t="s">
        <v>147</v>
      </c>
      <c r="F28" s="33">
        <v>45008</v>
      </c>
      <c r="G28" s="34">
        <v>22</v>
      </c>
      <c r="H28" s="35" t="str">
        <f>IFERROR(IF(inv[[#This Row],[Item Code]]="","",VLOOKUP(inv[[#This Row],[Item Code]],'Items List and Stock Management'!B:L,3,0)),"")</f>
        <v xml:space="preserve">Computer, IT and Printers </v>
      </c>
      <c r="I28" s="36">
        <f>IFERROR(IF(inv[[#This Row],[Item Code]]="","",VLOOKUP(inv[[#This Row],[Item Code]],'Items List and Stock Management'!B:L,11,0)),"")</f>
        <v>10</v>
      </c>
      <c r="J28" s="36" t="str">
        <f>IF(OR(inv[[#This Row],[Stock on hand]]="",inv[[#This Row],[Order quantity]]=""),"",IF(inv[[#This Row],[Stock on hand]]&gt;=inv[[#This Row],[Order quantity]],"Yes","No"))</f>
        <v>No</v>
      </c>
      <c r="K28" s="34" t="s">
        <v>153</v>
      </c>
      <c r="L28" s="34" t="s">
        <v>199</v>
      </c>
      <c r="M28" s="33">
        <v>44978</v>
      </c>
      <c r="N28" s="34" t="s">
        <v>84</v>
      </c>
      <c r="O28" s="34" t="s">
        <v>203</v>
      </c>
      <c r="P28" s="33">
        <v>45010</v>
      </c>
      <c r="Q28" s="36">
        <f>IFERROR(IF(OR(inv[[#This Row],[Actual receiving date]]="",inv[[#This Row],[PR-Date]]=""),"",inv[[#This Row],[Actual receiving date]]-inv[[#This Row],[PR-Date]]),"")</f>
        <v>38</v>
      </c>
      <c r="R28" s="36" t="str">
        <f>IF(OR(inv[[#This Row],[Actual receiving date]]="",inv[[#This Row],[Required date]]=""),"",IF(inv[[#This Row],[Actual receiving date]]&gt;inv[[#This Row],[Required date]],"No",IF(inv[[#This Row],[Actual receiving date]]&lt;=inv[[#This Row],[Required date]],"Yes","")))</f>
        <v>No</v>
      </c>
      <c r="S28" s="36" t="str">
        <f>IFERROR(IF(inv[[#This Row],[Purchase requisition approval?]]&lt;&gt;"proceed to purchase","",VLOOKUP(inv[[#This Row],[Item Code]],'Items List and Stock Management'!B:L,2,0)),"")</f>
        <v>CPU</v>
      </c>
      <c r="T28" s="36">
        <f>IFERROR(IF(inv[[#This Row],[Purchase requisition approval?]]&lt;&gt;"proceed to purchase","",VLOOKUP(inv[[#This Row],[Item Code]],'Items List and Stock Management'!B:L,4,0)),"")</f>
        <v>220</v>
      </c>
      <c r="U28" s="37" t="str">
        <f>IFERROR(IF(inv[[#This Row],[Purchase requisition approval?]]&lt;&gt;"proceed to purchase","",VLOOKUP(inv[[#This Row],[Item Code]],'Items List and Stock Management'!B:L,5,0)),"")</f>
        <v>Piece</v>
      </c>
      <c r="V28" s="38">
        <f>IFERROR(inv[[#This Row],[Item Unit Price]]*inv[[#This Row],[Order quantity]],"")</f>
        <v>4840</v>
      </c>
      <c r="W28" s="36" t="str">
        <f>IFERROR(IF(inv[[#This Row],[Purchase requisition approval?]]&lt;&gt;"proceed to purchase","",VLOOKUP(inv[[#This Row],[Vendor Name]],'Suppliers-Vendors List'!B:G,2,0)),"")</f>
        <v>Adress 1</v>
      </c>
      <c r="X28" s="36" t="str">
        <f>IFERROR(IF(inv[[#This Row],[Purchase requisition approval?]]&lt;&gt;"proceed to purchase","",VLOOKUP(inv[[#This Row],[Vendor Name]],'Suppliers-Vendors List'!B:G,3,0)),"")</f>
        <v>City 1</v>
      </c>
      <c r="Y28" s="36" t="str">
        <f>IFERROR(IF(inv[[#This Row],[Purchase requisition approval?]]&lt;&gt;"proceed to purchase","",VLOOKUP(inv[[#This Row],[Vendor Name]],'Suppliers-Vendors List'!B:G,4,0)),"")</f>
        <v>Post Code 1</v>
      </c>
      <c r="Z28" s="36" t="str">
        <f>IFERROR(IF(inv[[#This Row],[Purchase requisition approval?]]&lt;&gt;"proceed to purchase","",VLOOKUP(inv[[#This Row],[Vendor Name]],'Suppliers-Vendors List'!B:G,5,0)),"")</f>
        <v>Phone 1</v>
      </c>
      <c r="AA28" s="36" t="str">
        <f>IFERROR(IF(inv[[#This Row],[Purchase requisition approval?]]&lt;&gt;"proceed to purchase","",VLOOKUP(inv[[#This Row],[Vendor Name]],'Suppliers-Vendors List'!B:G,6,0)),"")</f>
        <v>Email Address 1</v>
      </c>
    </row>
    <row r="29" spans="2:27" x14ac:dyDescent="0.25">
      <c r="B29" s="33">
        <v>45041</v>
      </c>
      <c r="C29" s="34" t="s">
        <v>182</v>
      </c>
      <c r="D29" s="34" t="s">
        <v>119</v>
      </c>
      <c r="E29" s="34" t="s">
        <v>150</v>
      </c>
      <c r="F29" s="33">
        <v>45080</v>
      </c>
      <c r="G29" s="34">
        <v>23</v>
      </c>
      <c r="H29" s="35" t="str">
        <f>IFERROR(IF(inv[[#This Row],[Item Code]]="","",VLOOKUP(inv[[#This Row],[Item Code]],'Items List and Stock Management'!B:L,3,0)),"")</f>
        <v>Furniture&amp; Fixtures</v>
      </c>
      <c r="I29" s="36">
        <f>IFERROR(IF(inv[[#This Row],[Item Code]]="","",VLOOKUP(inv[[#This Row],[Item Code]],'Items List and Stock Management'!B:L,11,0)),"")</f>
        <v>25</v>
      </c>
      <c r="J29" s="36" t="str">
        <f>IF(OR(inv[[#This Row],[Stock on hand]]="",inv[[#This Row],[Order quantity]]=""),"",IF(inv[[#This Row],[Stock on hand]]&gt;=inv[[#This Row],[Order quantity]],"Yes","No"))</f>
        <v>Yes</v>
      </c>
      <c r="K29" s="34" t="s">
        <v>189</v>
      </c>
      <c r="L29" s="34"/>
      <c r="M29" s="33"/>
      <c r="N29" s="34"/>
      <c r="O29" s="34"/>
      <c r="P29" s="33"/>
      <c r="Q29" s="36" t="str">
        <f>IFERROR(IF(OR(inv[[#This Row],[Actual receiving date]]="",inv[[#This Row],[PR-Date]]=""),"",inv[[#This Row],[Actual receiving date]]-inv[[#This Row],[PR-Date]]),"")</f>
        <v/>
      </c>
      <c r="R29" s="36" t="str">
        <f>IF(OR(inv[[#This Row],[Actual receiving date]]="",inv[[#This Row],[Required date]]=""),"",IF(inv[[#This Row],[Actual receiving date]]&gt;inv[[#This Row],[Required date]],"No",IF(inv[[#This Row],[Actual receiving date]]&lt;=inv[[#This Row],[Required date]],"Yes","")))</f>
        <v/>
      </c>
      <c r="S29" s="36" t="str">
        <f>IFERROR(IF(inv[[#This Row],[Purchase requisition approval?]]&lt;&gt;"proceed to purchase","",VLOOKUP(inv[[#This Row],[Item Code]],'Items List and Stock Management'!B:L,2,0)),"")</f>
        <v/>
      </c>
      <c r="T29" s="36" t="str">
        <f>IFERROR(IF(inv[[#This Row],[Purchase requisition approval?]]&lt;&gt;"proceed to purchase","",VLOOKUP(inv[[#This Row],[Item Code]],'Items List and Stock Management'!B:L,4,0)),"")</f>
        <v/>
      </c>
      <c r="U29" s="37" t="str">
        <f>IFERROR(IF(inv[[#This Row],[Purchase requisition approval?]]&lt;&gt;"proceed to purchase","",VLOOKUP(inv[[#This Row],[Item Code]],'Items List and Stock Management'!B:L,5,0)),"")</f>
        <v/>
      </c>
      <c r="V29" s="38" t="str">
        <f>IFERROR(inv[[#This Row],[Item Unit Price]]*inv[[#This Row],[Order quantity]],"")</f>
        <v/>
      </c>
      <c r="W29" s="36" t="str">
        <f>IFERROR(IF(inv[[#This Row],[Purchase requisition approval?]]&lt;&gt;"proceed to purchase","",VLOOKUP(inv[[#This Row],[Vendor Name]],'Suppliers-Vendors List'!B:G,2,0)),"")</f>
        <v/>
      </c>
      <c r="X29" s="36" t="str">
        <f>IFERROR(IF(inv[[#This Row],[Purchase requisition approval?]]&lt;&gt;"proceed to purchase","",VLOOKUP(inv[[#This Row],[Vendor Name]],'Suppliers-Vendors List'!B:G,3,0)),"")</f>
        <v/>
      </c>
      <c r="Y29" s="36" t="str">
        <f>IFERROR(IF(inv[[#This Row],[Purchase requisition approval?]]&lt;&gt;"proceed to purchase","",VLOOKUP(inv[[#This Row],[Vendor Name]],'Suppliers-Vendors List'!B:G,4,0)),"")</f>
        <v/>
      </c>
      <c r="Z29" s="36" t="str">
        <f>IFERROR(IF(inv[[#This Row],[Purchase requisition approval?]]&lt;&gt;"proceed to purchase","",VLOOKUP(inv[[#This Row],[Vendor Name]],'Suppliers-Vendors List'!B:G,5,0)),"")</f>
        <v/>
      </c>
      <c r="AA29" s="36" t="str">
        <f>IFERROR(IF(inv[[#This Row],[Purchase requisition approval?]]&lt;&gt;"proceed to purchase","",VLOOKUP(inv[[#This Row],[Vendor Name]],'Suppliers-Vendors List'!B:G,6,0)),"")</f>
        <v/>
      </c>
    </row>
    <row r="30" spans="2:27" x14ac:dyDescent="0.25">
      <c r="B30" s="33">
        <v>45025</v>
      </c>
      <c r="C30" s="34" t="s">
        <v>182</v>
      </c>
      <c r="D30" s="34" t="s">
        <v>118</v>
      </c>
      <c r="E30" s="34" t="s">
        <v>147</v>
      </c>
      <c r="F30" s="33">
        <v>45047</v>
      </c>
      <c r="G30" s="34">
        <v>46</v>
      </c>
      <c r="H30" s="35" t="str">
        <f>IFERROR(IF(inv[[#This Row],[Item Code]]="","",VLOOKUP(inv[[#This Row],[Item Code]],'Items List and Stock Management'!B:L,3,0)),"")</f>
        <v xml:space="preserve">Computer, IT and Printers </v>
      </c>
      <c r="I30" s="36">
        <f>IFERROR(IF(inv[[#This Row],[Item Code]]="","",VLOOKUP(inv[[#This Row],[Item Code]],'Items List and Stock Management'!B:L,11,0)),"")</f>
        <v>10</v>
      </c>
      <c r="J30" s="36" t="str">
        <f>IF(OR(inv[[#This Row],[Stock on hand]]="",inv[[#This Row],[Order quantity]]=""),"",IF(inv[[#This Row],[Stock on hand]]&gt;=inv[[#This Row],[Order quantity]],"Yes","No"))</f>
        <v>No</v>
      </c>
      <c r="K30" s="34" t="s">
        <v>153</v>
      </c>
      <c r="L30" s="34" t="s">
        <v>199</v>
      </c>
      <c r="M30" s="33">
        <v>45031</v>
      </c>
      <c r="N30" s="34" t="s">
        <v>85</v>
      </c>
      <c r="O30" s="34" t="s">
        <v>188</v>
      </c>
      <c r="P30" s="33"/>
      <c r="Q30" s="36" t="str">
        <f>IFERROR(IF(OR(inv[[#This Row],[Actual receiving date]]="",inv[[#This Row],[PR-Date]]=""),"",inv[[#This Row],[Actual receiving date]]-inv[[#This Row],[PR-Date]]),"")</f>
        <v/>
      </c>
      <c r="R30" s="36" t="str">
        <f>IF(OR(inv[[#This Row],[Actual receiving date]]="",inv[[#This Row],[Required date]]=""),"",IF(inv[[#This Row],[Actual receiving date]]&gt;inv[[#This Row],[Required date]],"No",IF(inv[[#This Row],[Actual receiving date]]&lt;=inv[[#This Row],[Required date]],"Yes","")))</f>
        <v/>
      </c>
      <c r="S30" s="36" t="str">
        <f>IFERROR(IF(inv[[#This Row],[Purchase requisition approval?]]&lt;&gt;"proceed to purchase","",VLOOKUP(inv[[#This Row],[Item Code]],'Items List and Stock Management'!B:L,2,0)),"")</f>
        <v>CPU</v>
      </c>
      <c r="T30" s="36">
        <f>IFERROR(IF(inv[[#This Row],[Purchase requisition approval?]]&lt;&gt;"proceed to purchase","",VLOOKUP(inv[[#This Row],[Item Code]],'Items List and Stock Management'!B:L,4,0)),"")</f>
        <v>220</v>
      </c>
      <c r="U30" s="37" t="str">
        <f>IFERROR(IF(inv[[#This Row],[Purchase requisition approval?]]&lt;&gt;"proceed to purchase","",VLOOKUP(inv[[#This Row],[Item Code]],'Items List and Stock Management'!B:L,5,0)),"")</f>
        <v>Piece</v>
      </c>
      <c r="V30" s="38">
        <f>IFERROR(inv[[#This Row],[Item Unit Price]]*inv[[#This Row],[Order quantity]],"")</f>
        <v>10120</v>
      </c>
      <c r="W30" s="36" t="str">
        <f>IFERROR(IF(inv[[#This Row],[Purchase requisition approval?]]&lt;&gt;"proceed to purchase","",VLOOKUP(inv[[#This Row],[Vendor Name]],'Suppliers-Vendors List'!B:G,2,0)),"")</f>
        <v>Adress 2</v>
      </c>
      <c r="X30" s="36" t="str">
        <f>IFERROR(IF(inv[[#This Row],[Purchase requisition approval?]]&lt;&gt;"proceed to purchase","",VLOOKUP(inv[[#This Row],[Vendor Name]],'Suppliers-Vendors List'!B:G,3,0)),"")</f>
        <v>City 2</v>
      </c>
      <c r="Y30" s="36" t="str">
        <f>IFERROR(IF(inv[[#This Row],[Purchase requisition approval?]]&lt;&gt;"proceed to purchase","",VLOOKUP(inv[[#This Row],[Vendor Name]],'Suppliers-Vendors List'!B:G,4,0)),"")</f>
        <v>Post Code 2</v>
      </c>
      <c r="Z30" s="36" t="str">
        <f>IFERROR(IF(inv[[#This Row],[Purchase requisition approval?]]&lt;&gt;"proceed to purchase","",VLOOKUP(inv[[#This Row],[Vendor Name]],'Suppliers-Vendors List'!B:G,5,0)),"")</f>
        <v>Phone 2</v>
      </c>
      <c r="AA30" s="36" t="str">
        <f>IFERROR(IF(inv[[#This Row],[Purchase requisition approval?]]&lt;&gt;"proceed to purchase","",VLOOKUP(inv[[#This Row],[Vendor Name]],'Suppliers-Vendors List'!B:G,6,0)),"")</f>
        <v>Email Address 2</v>
      </c>
    </row>
    <row r="31" spans="2:27" x14ac:dyDescent="0.25">
      <c r="B31" s="33">
        <v>45023</v>
      </c>
      <c r="C31" s="34" t="s">
        <v>183</v>
      </c>
      <c r="D31" s="34" t="s">
        <v>120</v>
      </c>
      <c r="E31" s="34" t="s">
        <v>140</v>
      </c>
      <c r="F31" s="33">
        <v>45056</v>
      </c>
      <c r="G31" s="34">
        <v>27</v>
      </c>
      <c r="H31" s="35" t="str">
        <f>IFERROR(IF(inv[[#This Row],[Item Code]]="","",VLOOKUP(inv[[#This Row],[Item Code]],'Items List and Stock Management'!B:L,3,0)),"")</f>
        <v>Furniture&amp; Fixtures</v>
      </c>
      <c r="I31" s="36">
        <f>IFERROR(IF(inv[[#This Row],[Item Code]]="","",VLOOKUP(inv[[#This Row],[Item Code]],'Items List and Stock Management'!B:L,11,0)),"")</f>
        <v>203</v>
      </c>
      <c r="J31" s="36" t="str">
        <f>IF(OR(inv[[#This Row],[Stock on hand]]="",inv[[#This Row],[Order quantity]]=""),"",IF(inv[[#This Row],[Stock on hand]]&gt;=inv[[#This Row],[Order quantity]],"Yes","No"))</f>
        <v>Yes</v>
      </c>
      <c r="K31" s="34" t="s">
        <v>189</v>
      </c>
      <c r="L31" s="34"/>
      <c r="M31" s="33"/>
      <c r="N31" s="34"/>
      <c r="O31" s="34"/>
      <c r="P31" s="33"/>
      <c r="Q31" s="36" t="str">
        <f>IFERROR(IF(OR(inv[[#This Row],[Actual receiving date]]="",inv[[#This Row],[PR-Date]]=""),"",inv[[#This Row],[Actual receiving date]]-inv[[#This Row],[PR-Date]]),"")</f>
        <v/>
      </c>
      <c r="R31" s="36" t="str">
        <f>IF(OR(inv[[#This Row],[Actual receiving date]]="",inv[[#This Row],[Required date]]=""),"",IF(inv[[#This Row],[Actual receiving date]]&gt;inv[[#This Row],[Required date]],"No",IF(inv[[#This Row],[Actual receiving date]]&lt;=inv[[#This Row],[Required date]],"Yes","")))</f>
        <v/>
      </c>
      <c r="S31" s="36" t="str">
        <f>IFERROR(IF(inv[[#This Row],[Purchase requisition approval?]]&lt;&gt;"proceed to purchase","",VLOOKUP(inv[[#This Row],[Item Code]],'Items List and Stock Management'!B:L,2,0)),"")</f>
        <v/>
      </c>
      <c r="T31" s="36" t="str">
        <f>IFERROR(IF(inv[[#This Row],[Purchase requisition approval?]]&lt;&gt;"proceed to purchase","",VLOOKUP(inv[[#This Row],[Item Code]],'Items List and Stock Management'!B:L,4,0)),"")</f>
        <v/>
      </c>
      <c r="U31" s="37" t="str">
        <f>IFERROR(IF(inv[[#This Row],[Purchase requisition approval?]]&lt;&gt;"proceed to purchase","",VLOOKUP(inv[[#This Row],[Item Code]],'Items List and Stock Management'!B:L,5,0)),"")</f>
        <v/>
      </c>
      <c r="V31" s="38" t="str">
        <f>IFERROR(inv[[#This Row],[Item Unit Price]]*inv[[#This Row],[Order quantity]],"")</f>
        <v/>
      </c>
      <c r="W31" s="36" t="str">
        <f>IFERROR(IF(inv[[#This Row],[Purchase requisition approval?]]&lt;&gt;"proceed to purchase","",VLOOKUP(inv[[#This Row],[Vendor Name]],'Suppliers-Vendors List'!B:G,2,0)),"")</f>
        <v/>
      </c>
      <c r="X31" s="36" t="str">
        <f>IFERROR(IF(inv[[#This Row],[Purchase requisition approval?]]&lt;&gt;"proceed to purchase","",VLOOKUP(inv[[#This Row],[Vendor Name]],'Suppliers-Vendors List'!B:G,3,0)),"")</f>
        <v/>
      </c>
      <c r="Y31" s="36" t="str">
        <f>IFERROR(IF(inv[[#This Row],[Purchase requisition approval?]]&lt;&gt;"proceed to purchase","",VLOOKUP(inv[[#This Row],[Vendor Name]],'Suppliers-Vendors List'!B:G,4,0)),"")</f>
        <v/>
      </c>
      <c r="Z31" s="36" t="str">
        <f>IFERROR(IF(inv[[#This Row],[Purchase requisition approval?]]&lt;&gt;"proceed to purchase","",VLOOKUP(inv[[#This Row],[Vendor Name]],'Suppliers-Vendors List'!B:G,5,0)),"")</f>
        <v/>
      </c>
      <c r="AA31" s="36" t="str">
        <f>IFERROR(IF(inv[[#This Row],[Purchase requisition approval?]]&lt;&gt;"proceed to purchase","",VLOOKUP(inv[[#This Row],[Vendor Name]],'Suppliers-Vendors List'!B:G,6,0)),"")</f>
        <v/>
      </c>
    </row>
    <row r="32" spans="2:27" x14ac:dyDescent="0.25">
      <c r="B32" s="33">
        <v>45033</v>
      </c>
      <c r="C32" s="34" t="s">
        <v>184</v>
      </c>
      <c r="D32" s="34" t="s">
        <v>118</v>
      </c>
      <c r="E32" s="34" t="s">
        <v>143</v>
      </c>
      <c r="F32" s="33">
        <v>45066</v>
      </c>
      <c r="G32" s="34">
        <v>28</v>
      </c>
      <c r="H32" s="35" t="str">
        <f>IFERROR(IF(inv[[#This Row],[Item Code]]="","",VLOOKUP(inv[[#This Row],[Item Code]],'Items List and Stock Management'!B:L,3,0)),"")</f>
        <v>Office Equipment</v>
      </c>
      <c r="I32" s="36">
        <f>IFERROR(IF(inv[[#This Row],[Item Code]]="","",VLOOKUP(inv[[#This Row],[Item Code]],'Items List and Stock Management'!B:L,11,0)),"")</f>
        <v>35</v>
      </c>
      <c r="J32" s="36" t="str">
        <f>IF(OR(inv[[#This Row],[Stock on hand]]="",inv[[#This Row],[Order quantity]]=""),"",IF(inv[[#This Row],[Stock on hand]]&gt;=inv[[#This Row],[Order quantity]],"Yes","No"))</f>
        <v>Yes</v>
      </c>
      <c r="K32" s="34" t="s">
        <v>189</v>
      </c>
      <c r="L32" s="34"/>
      <c r="M32" s="33"/>
      <c r="N32" s="34"/>
      <c r="O32" s="34"/>
      <c r="P32" s="33"/>
      <c r="Q32" s="36" t="str">
        <f>IFERROR(IF(OR(inv[[#This Row],[Actual receiving date]]="",inv[[#This Row],[PR-Date]]=""),"",inv[[#This Row],[Actual receiving date]]-inv[[#This Row],[PR-Date]]),"")</f>
        <v/>
      </c>
      <c r="R32" s="36" t="str">
        <f>IF(OR(inv[[#This Row],[Actual receiving date]]="",inv[[#This Row],[Required date]]=""),"",IF(inv[[#This Row],[Actual receiving date]]&gt;inv[[#This Row],[Required date]],"No",IF(inv[[#This Row],[Actual receiving date]]&lt;=inv[[#This Row],[Required date]],"Yes","")))</f>
        <v/>
      </c>
      <c r="S32" s="36" t="str">
        <f>IFERROR(IF(inv[[#This Row],[Purchase requisition approval?]]&lt;&gt;"proceed to purchase","",VLOOKUP(inv[[#This Row],[Item Code]],'Items List and Stock Management'!B:L,2,0)),"")</f>
        <v/>
      </c>
      <c r="T32" s="36" t="str">
        <f>IFERROR(IF(inv[[#This Row],[Purchase requisition approval?]]&lt;&gt;"proceed to purchase","",VLOOKUP(inv[[#This Row],[Item Code]],'Items List and Stock Management'!B:L,4,0)),"")</f>
        <v/>
      </c>
      <c r="U32" s="37" t="str">
        <f>IFERROR(IF(inv[[#This Row],[Purchase requisition approval?]]&lt;&gt;"proceed to purchase","",VLOOKUP(inv[[#This Row],[Item Code]],'Items List and Stock Management'!B:L,5,0)),"")</f>
        <v/>
      </c>
      <c r="V32" s="38" t="str">
        <f>IFERROR(inv[[#This Row],[Item Unit Price]]*inv[[#This Row],[Order quantity]],"")</f>
        <v/>
      </c>
      <c r="W32" s="36" t="str">
        <f>IFERROR(IF(inv[[#This Row],[Purchase requisition approval?]]&lt;&gt;"proceed to purchase","",VLOOKUP(inv[[#This Row],[Vendor Name]],'Suppliers-Vendors List'!B:G,2,0)),"")</f>
        <v/>
      </c>
      <c r="X32" s="36" t="str">
        <f>IFERROR(IF(inv[[#This Row],[Purchase requisition approval?]]&lt;&gt;"proceed to purchase","",VLOOKUP(inv[[#This Row],[Vendor Name]],'Suppliers-Vendors List'!B:G,3,0)),"")</f>
        <v/>
      </c>
      <c r="Y32" s="36" t="str">
        <f>IFERROR(IF(inv[[#This Row],[Purchase requisition approval?]]&lt;&gt;"proceed to purchase","",VLOOKUP(inv[[#This Row],[Vendor Name]],'Suppliers-Vendors List'!B:G,4,0)),"")</f>
        <v/>
      </c>
      <c r="Z32" s="36" t="str">
        <f>IFERROR(IF(inv[[#This Row],[Purchase requisition approval?]]&lt;&gt;"proceed to purchase","",VLOOKUP(inv[[#This Row],[Vendor Name]],'Suppliers-Vendors List'!B:G,5,0)),"")</f>
        <v/>
      </c>
      <c r="AA32" s="36" t="str">
        <f>IFERROR(IF(inv[[#This Row],[Purchase requisition approval?]]&lt;&gt;"proceed to purchase","",VLOOKUP(inv[[#This Row],[Vendor Name]],'Suppliers-Vendors List'!B:G,6,0)),"")</f>
        <v/>
      </c>
    </row>
    <row r="33" spans="2:27" x14ac:dyDescent="0.25">
      <c r="B33" s="33">
        <v>44968</v>
      </c>
      <c r="C33" s="34" t="s">
        <v>185</v>
      </c>
      <c r="D33" s="34" t="s">
        <v>118</v>
      </c>
      <c r="E33" s="34" t="s">
        <v>148</v>
      </c>
      <c r="F33" s="33">
        <v>45000</v>
      </c>
      <c r="G33" s="34">
        <v>37</v>
      </c>
      <c r="H33" s="35" t="str">
        <f>IFERROR(IF(inv[[#This Row],[Item Code]]="","",VLOOKUP(inv[[#This Row],[Item Code]],'Items List and Stock Management'!B:L,3,0)),"")</f>
        <v>Furniture&amp; Fixtures</v>
      </c>
      <c r="I33" s="36">
        <f>IFERROR(IF(inv[[#This Row],[Item Code]]="","",VLOOKUP(inv[[#This Row],[Item Code]],'Items List and Stock Management'!B:L,11,0)),"")</f>
        <v>9</v>
      </c>
      <c r="J33" s="36" t="str">
        <f>IF(OR(inv[[#This Row],[Stock on hand]]="",inv[[#This Row],[Order quantity]]=""),"",IF(inv[[#This Row],[Stock on hand]]&gt;=inv[[#This Row],[Order quantity]],"Yes","No"))</f>
        <v>No</v>
      </c>
      <c r="K33" s="34" t="s">
        <v>153</v>
      </c>
      <c r="L33" s="34" t="s">
        <v>200</v>
      </c>
      <c r="M33" s="33">
        <v>44971</v>
      </c>
      <c r="N33" s="34" t="s">
        <v>90</v>
      </c>
      <c r="O33" s="34" t="s">
        <v>203</v>
      </c>
      <c r="P33" s="33">
        <v>44997</v>
      </c>
      <c r="Q33" s="36">
        <f>IFERROR(IF(OR(inv[[#This Row],[Actual receiving date]]="",inv[[#This Row],[PR-Date]]=""),"",inv[[#This Row],[Actual receiving date]]-inv[[#This Row],[PR-Date]]),"")</f>
        <v>29</v>
      </c>
      <c r="R33" s="36" t="str">
        <f>IF(OR(inv[[#This Row],[Actual receiving date]]="",inv[[#This Row],[Required date]]=""),"",IF(inv[[#This Row],[Actual receiving date]]&gt;inv[[#This Row],[Required date]],"No",IF(inv[[#This Row],[Actual receiving date]]&lt;=inv[[#This Row],[Required date]],"Yes","")))</f>
        <v>Yes</v>
      </c>
      <c r="S33" s="36" t="str">
        <f>IFERROR(IF(inv[[#This Row],[Purchase requisition approval?]]&lt;&gt;"proceed to purchase","",VLOOKUP(inv[[#This Row],[Item Code]],'Items List and Stock Management'!B:L,2,0)),"")</f>
        <v>Cupboard</v>
      </c>
      <c r="T33" s="36">
        <f>IFERROR(IF(inv[[#This Row],[Purchase requisition approval?]]&lt;&gt;"proceed to purchase","",VLOOKUP(inv[[#This Row],[Item Code]],'Items List and Stock Management'!B:L,4,0)),"")</f>
        <v>45</v>
      </c>
      <c r="U33" s="37" t="str">
        <f>IFERROR(IF(inv[[#This Row],[Purchase requisition approval?]]&lt;&gt;"proceed to purchase","",VLOOKUP(inv[[#This Row],[Item Code]],'Items List and Stock Management'!B:L,5,0)),"")</f>
        <v>Piece</v>
      </c>
      <c r="V33" s="38">
        <f>IFERROR(inv[[#This Row],[Item Unit Price]]*inv[[#This Row],[Order quantity]],"")</f>
        <v>1665</v>
      </c>
      <c r="W33" s="36" t="str">
        <f>IFERROR(IF(inv[[#This Row],[Purchase requisition approval?]]&lt;&gt;"proceed to purchase","",VLOOKUP(inv[[#This Row],[Vendor Name]],'Suppliers-Vendors List'!B:G,2,0)),"")</f>
        <v>Adress 7</v>
      </c>
      <c r="X33" s="36" t="str">
        <f>IFERROR(IF(inv[[#This Row],[Purchase requisition approval?]]&lt;&gt;"proceed to purchase","",VLOOKUP(inv[[#This Row],[Vendor Name]],'Suppliers-Vendors List'!B:G,3,0)),"")</f>
        <v>City 7</v>
      </c>
      <c r="Y33" s="36" t="str">
        <f>IFERROR(IF(inv[[#This Row],[Purchase requisition approval?]]&lt;&gt;"proceed to purchase","",VLOOKUP(inv[[#This Row],[Vendor Name]],'Suppliers-Vendors List'!B:G,4,0)),"")</f>
        <v>Post Code 7</v>
      </c>
      <c r="Z33" s="36" t="str">
        <f>IFERROR(IF(inv[[#This Row],[Purchase requisition approval?]]&lt;&gt;"proceed to purchase","",VLOOKUP(inv[[#This Row],[Vendor Name]],'Suppliers-Vendors List'!B:G,5,0)),"")</f>
        <v>Phone 7</v>
      </c>
      <c r="AA33" s="36" t="str">
        <f>IFERROR(IF(inv[[#This Row],[Purchase requisition approval?]]&lt;&gt;"proceed to purchase","",VLOOKUP(inv[[#This Row],[Vendor Name]],'Suppliers-Vendors List'!B:G,6,0)),"")</f>
        <v>Email Address 7</v>
      </c>
    </row>
    <row r="34" spans="2:27" x14ac:dyDescent="0.25">
      <c r="B34" s="39">
        <v>44875</v>
      </c>
      <c r="C34" s="34" t="s">
        <v>186</v>
      </c>
      <c r="D34" s="40" t="s">
        <v>187</v>
      </c>
      <c r="E34" s="40" t="s">
        <v>148</v>
      </c>
      <c r="F34" s="39">
        <v>44900</v>
      </c>
      <c r="G34" s="40">
        <v>48</v>
      </c>
      <c r="H34" s="41" t="str">
        <f>IFERROR(IF(inv[[#This Row],[Item Code]]="","",VLOOKUP(inv[[#This Row],[Item Code]],'Items List and Stock Management'!B:L,3,0)),"")</f>
        <v>Furniture&amp; Fixtures</v>
      </c>
      <c r="I34" s="42">
        <f>IFERROR(IF(inv[[#This Row],[Item Code]]="","",VLOOKUP(inv[[#This Row],[Item Code]],'Items List and Stock Management'!B:L,11,0)),"")</f>
        <v>9</v>
      </c>
      <c r="J34" s="42" t="str">
        <f>IF(OR(inv[[#This Row],[Stock on hand]]="",inv[[#This Row],[Order quantity]]=""),"",IF(inv[[#This Row],[Stock on hand]]&gt;=inv[[#This Row],[Order quantity]],"Yes","No"))</f>
        <v>No</v>
      </c>
      <c r="K34" s="40" t="s">
        <v>153</v>
      </c>
      <c r="L34" s="34" t="s">
        <v>201</v>
      </c>
      <c r="M34" s="39">
        <v>45237</v>
      </c>
      <c r="N34" s="34" t="s">
        <v>85</v>
      </c>
      <c r="O34" s="40" t="s">
        <v>203</v>
      </c>
      <c r="P34" s="39">
        <v>44896</v>
      </c>
      <c r="Q34" s="42">
        <f>IFERROR(IF(OR(inv[[#This Row],[Actual receiving date]]="",inv[[#This Row],[PR-Date]]=""),"",inv[[#This Row],[Actual receiving date]]-inv[[#This Row],[PR-Date]]),"")</f>
        <v>21</v>
      </c>
      <c r="R34" s="42" t="str">
        <f>IF(OR(inv[[#This Row],[Actual receiving date]]="",inv[[#This Row],[Required date]]=""),"",IF(inv[[#This Row],[Actual receiving date]]&gt;inv[[#This Row],[Required date]],"No",IF(inv[[#This Row],[Actual receiving date]]&lt;=inv[[#This Row],[Required date]],"Yes","")))</f>
        <v>Yes</v>
      </c>
      <c r="S34" s="42" t="str">
        <f>IFERROR(IF(inv[[#This Row],[Purchase requisition approval?]]&lt;&gt;"proceed to purchase","",VLOOKUP(inv[[#This Row],[Item Code]],'Items List and Stock Management'!B:L,2,0)),"")</f>
        <v>Cupboard</v>
      </c>
      <c r="T34" s="42">
        <f>IFERROR(IF(inv[[#This Row],[Purchase requisition approval?]]&lt;&gt;"proceed to purchase","",VLOOKUP(inv[[#This Row],[Item Code]],'Items List and Stock Management'!B:L,4,0)),"")</f>
        <v>45</v>
      </c>
      <c r="U34" s="43" t="str">
        <f>IFERROR(IF(inv[[#This Row],[Purchase requisition approval?]]&lt;&gt;"proceed to purchase","",VLOOKUP(inv[[#This Row],[Item Code]],'Items List and Stock Management'!B:L,5,0)),"")</f>
        <v>Piece</v>
      </c>
      <c r="V34" s="44">
        <f>IFERROR(inv[[#This Row],[Item Unit Price]]*inv[[#This Row],[Order quantity]],"")</f>
        <v>2160</v>
      </c>
      <c r="W34" s="42" t="str">
        <f>IFERROR(IF(inv[[#This Row],[Purchase requisition approval?]]&lt;&gt;"proceed to purchase","",VLOOKUP(inv[[#This Row],[Vendor Name]],'Suppliers-Vendors List'!B:G,2,0)),"")</f>
        <v>Adress 2</v>
      </c>
      <c r="X34" s="42" t="str">
        <f>IFERROR(IF(inv[[#This Row],[Purchase requisition approval?]]&lt;&gt;"proceed to purchase","",VLOOKUP(inv[[#This Row],[Vendor Name]],'Suppliers-Vendors List'!B:G,3,0)),"")</f>
        <v>City 2</v>
      </c>
      <c r="Y34" s="42" t="str">
        <f>IFERROR(IF(inv[[#This Row],[Purchase requisition approval?]]&lt;&gt;"proceed to purchase","",VLOOKUP(inv[[#This Row],[Vendor Name]],'Suppliers-Vendors List'!B:G,4,0)),"")</f>
        <v>Post Code 2</v>
      </c>
      <c r="Z34" s="42" t="str">
        <f>IFERROR(IF(inv[[#This Row],[Purchase requisition approval?]]&lt;&gt;"proceed to purchase","",VLOOKUP(inv[[#This Row],[Vendor Name]],'Suppliers-Vendors List'!B:G,5,0)),"")</f>
        <v>Phone 2</v>
      </c>
      <c r="AA34" s="42" t="str">
        <f>IFERROR(IF(inv[[#This Row],[Purchase requisition approval?]]&lt;&gt;"proceed to purchase","",VLOOKUP(inv[[#This Row],[Vendor Name]],'Suppliers-Vendors List'!B:G,6,0)),"")</f>
        <v>Email Address 2</v>
      </c>
    </row>
    <row r="35" spans="2:27" x14ac:dyDescent="0.25">
      <c r="B35" s="39">
        <v>45234</v>
      </c>
      <c r="C35" s="40" t="s">
        <v>217</v>
      </c>
      <c r="D35" s="40" t="s">
        <v>218</v>
      </c>
      <c r="E35" s="40" t="s">
        <v>145</v>
      </c>
      <c r="F35" s="39">
        <v>45250</v>
      </c>
      <c r="G35" s="40">
        <v>3</v>
      </c>
      <c r="H35" s="41" t="str">
        <f>IFERROR(IF(inv[[#This Row],[Item Code]]="","",VLOOKUP(inv[[#This Row],[Item Code]],'Items List and Stock Management'!B:L,3,0)),"")</f>
        <v>OTHERs ( Plant , Refrigerator , Shelves )</v>
      </c>
      <c r="I35" s="42">
        <f>IFERROR(IF(inv[[#This Row],[Item Code]]="","",VLOOKUP(inv[[#This Row],[Item Code]],'Items List and Stock Management'!B:L,11,0)),"")</f>
        <v>5</v>
      </c>
      <c r="J35" s="42" t="str">
        <f>IF(OR(inv[[#This Row],[Stock on hand]]="",inv[[#This Row],[Order quantity]]=""),"",IF(inv[[#This Row],[Stock on hand]]&gt;=inv[[#This Row],[Order quantity]],"Yes","No"))</f>
        <v>Yes</v>
      </c>
      <c r="K35" s="40" t="s">
        <v>153</v>
      </c>
      <c r="L35" s="40" t="s">
        <v>219</v>
      </c>
      <c r="M35" s="39">
        <v>45236</v>
      </c>
      <c r="N35" s="40" t="s">
        <v>89</v>
      </c>
      <c r="O35" s="40" t="s">
        <v>202</v>
      </c>
      <c r="P35" s="39"/>
      <c r="Q35" s="42" t="str">
        <f>IFERROR(IF(OR(inv[[#This Row],[Actual receiving date]]="",inv[[#This Row],[PR-Date]]=""),"",inv[[#This Row],[Actual receiving date]]-inv[[#This Row],[PR-Date]]),"")</f>
        <v/>
      </c>
      <c r="R35" s="42" t="str">
        <f>IF(OR(inv[[#This Row],[Actual receiving date]]="",inv[[#This Row],[Required date]]=""),"",IF(inv[[#This Row],[Actual receiving date]]&gt;inv[[#This Row],[Required date]],"No",IF(inv[[#This Row],[Actual receiving date]]&lt;=inv[[#This Row],[Required date]],"Yes","")))</f>
        <v/>
      </c>
      <c r="S35" s="42" t="str">
        <f>IFERROR(IF(inv[[#This Row],[Purchase requisition approval?]]&lt;&gt;"proceed to purchase","",VLOOKUP(inv[[#This Row],[Item Code]],'Items List and Stock Management'!B:L,2,0)),"")</f>
        <v>Coffee Machine</v>
      </c>
      <c r="T35" s="42">
        <f>IFERROR(IF(inv[[#This Row],[Purchase requisition approval?]]&lt;&gt;"proceed to purchase","",VLOOKUP(inv[[#This Row],[Item Code]],'Items List and Stock Management'!B:L,4,0)),"")</f>
        <v>50</v>
      </c>
      <c r="U35" s="43" t="str">
        <f>IFERROR(IF(inv[[#This Row],[Purchase requisition approval?]]&lt;&gt;"proceed to purchase","",VLOOKUP(inv[[#This Row],[Item Code]],'Items List and Stock Management'!B:L,5,0)),"")</f>
        <v>Piece</v>
      </c>
      <c r="V35" s="44">
        <f>IFERROR(inv[[#This Row],[Item Unit Price]]*inv[[#This Row],[Order quantity]],"")</f>
        <v>150</v>
      </c>
      <c r="W35" s="42" t="str">
        <f>IFERROR(IF(inv[[#This Row],[Purchase requisition approval?]]&lt;&gt;"proceed to purchase","",VLOOKUP(inv[[#This Row],[Vendor Name]],'Suppliers-Vendors List'!B:G,2,0)),"")</f>
        <v>Adress 6</v>
      </c>
      <c r="X35" s="42" t="str">
        <f>IFERROR(IF(inv[[#This Row],[Purchase requisition approval?]]&lt;&gt;"proceed to purchase","",VLOOKUP(inv[[#This Row],[Vendor Name]],'Suppliers-Vendors List'!B:G,3,0)),"")</f>
        <v>City 6</v>
      </c>
      <c r="Y35" s="42" t="str">
        <f>IFERROR(IF(inv[[#This Row],[Purchase requisition approval?]]&lt;&gt;"proceed to purchase","",VLOOKUP(inv[[#This Row],[Vendor Name]],'Suppliers-Vendors List'!B:G,4,0)),"")</f>
        <v>Post Code 6</v>
      </c>
      <c r="Z35" s="42" t="str">
        <f>IFERROR(IF(inv[[#This Row],[Purchase requisition approval?]]&lt;&gt;"proceed to purchase","",VLOOKUP(inv[[#This Row],[Vendor Name]],'Suppliers-Vendors List'!B:G,5,0)),"")</f>
        <v>Phone 6</v>
      </c>
      <c r="AA35" s="42" t="str">
        <f>IFERROR(IF(inv[[#This Row],[Purchase requisition approval?]]&lt;&gt;"proceed to purchase","",VLOOKUP(inv[[#This Row],[Vendor Name]],'Suppliers-Vendors List'!B:G,6,0)),"")</f>
        <v>Email Address 6</v>
      </c>
    </row>
  </sheetData>
  <phoneticPr fontId="4" type="noConversion"/>
  <conditionalFormatting sqref="J3:J35">
    <cfRule type="expression" dxfId="122" priority="2">
      <formula>K3&lt;&gt;""</formula>
    </cfRule>
    <cfRule type="containsText" dxfId="121" priority="13" operator="containsText" text="no">
      <formula>NOT(ISERROR(SEARCH("no",J3)))</formula>
    </cfRule>
    <cfRule type="containsText" dxfId="120" priority="14" operator="containsText" text="yes">
      <formula>NOT(ISERROR(SEARCH("yes",J3)))</formula>
    </cfRule>
  </conditionalFormatting>
  <conditionalFormatting sqref="K3:K35">
    <cfRule type="containsText" dxfId="119" priority="9" operator="containsText" text="Cancel">
      <formula>NOT(ISERROR(SEARCH("Cancel",K3)))</formula>
    </cfRule>
    <cfRule type="containsText" dxfId="118" priority="10" operator="containsText" text="Hold">
      <formula>NOT(ISERROR(SEARCH("Hold",K3)))</formula>
    </cfRule>
    <cfRule type="containsText" dxfId="117" priority="11" operator="containsText" text="Proceed to Purchase">
      <formula>NOT(ISERROR(SEARCH("Proceed to Purchase",K3)))</formula>
    </cfRule>
    <cfRule type="containsText" dxfId="116" priority="12" operator="containsText" text="Receive from Stock">
      <formula>NOT(ISERROR(SEARCH("Receive from Stock",K3)))</formula>
    </cfRule>
  </conditionalFormatting>
  <conditionalFormatting sqref="O3:O35">
    <cfRule type="containsText" dxfId="115" priority="5" operator="containsText" text="Canceled">
      <formula>NOT(ISERROR(SEARCH("Canceled",O3)))</formula>
    </cfRule>
    <cfRule type="containsText" dxfId="114" priority="6" operator="containsText" text="Hold">
      <formula>NOT(ISERROR(SEARCH("Hold",O3)))</formula>
    </cfRule>
    <cfRule type="containsText" dxfId="113" priority="7" operator="containsText" text="Received">
      <formula>NOT(ISERROR(SEARCH("Received",O3)))</formula>
    </cfRule>
    <cfRule type="containsText" dxfId="112" priority="8" operator="containsText" text="In-Progress">
      <formula>NOT(ISERROR(SEARCH("In-Progress",O3)))</formula>
    </cfRule>
  </conditionalFormatting>
  <conditionalFormatting sqref="L3:P35">
    <cfRule type="expression" dxfId="111" priority="4">
      <formula>$K3&lt;&gt;"Proceed to purchase"</formula>
    </cfRule>
  </conditionalFormatting>
  <conditionalFormatting sqref="R3:R35">
    <cfRule type="containsText" dxfId="110" priority="3" operator="containsText" text="no">
      <formula>NOT(ISERROR(SEARCH("no",R3)))</formula>
    </cfRule>
  </conditionalFormatting>
  <conditionalFormatting sqref="P3:P35">
    <cfRule type="expression" dxfId="109" priority="1">
      <formula>O3&lt;&gt;"received"</formula>
    </cfRule>
  </conditionalFormatting>
  <dataValidations count="7">
    <dataValidation type="list" allowBlank="1" showInputMessage="1" showErrorMessage="1" sqref="N3:N35" xr:uid="{F327C4A8-5650-49D2-AE92-243A579F9444}">
      <formula1>vendor</formula1>
    </dataValidation>
    <dataValidation type="date" allowBlank="1" showInputMessage="1" showErrorMessage="1" sqref="I3:I35" xr:uid="{D091E925-2690-4619-B0E6-BAD4256B4284}">
      <formula1>1</formula1>
      <formula2>109575</formula2>
    </dataValidation>
    <dataValidation type="list" allowBlank="1" showInputMessage="1" showErrorMessage="1" sqref="K3:K35" xr:uid="{855209D3-737E-4264-AFF8-44E94CE2D030}">
      <formula1>"Proceed to Purchase,Receive from Stock,Hold,Cancel"</formula1>
    </dataValidation>
    <dataValidation type="list" allowBlank="1" showInputMessage="1" showErrorMessage="1" sqref="O3:O35" xr:uid="{5DF2649B-041E-43ED-8CD5-791799AE5D56}">
      <formula1>"Received,In-Progress,Hold,Canceled"</formula1>
    </dataValidation>
    <dataValidation type="list" allowBlank="1" showInputMessage="1" showErrorMessage="1" sqref="E3:E35" xr:uid="{FF1CDF71-1FFA-494E-B432-0AE60197667B}">
      <formula1>Item</formula1>
    </dataValidation>
    <dataValidation type="custom" showInputMessage="1" showErrorMessage="1" errorTitle="PO still not received" error="Actual receiving date is only allowed when PO-Status is in &quot;Received&quot; status" sqref="P3:P35" xr:uid="{7A0F239A-DFF4-4183-A97E-A4A30BD3A3CB}">
      <formula1>O3="received"</formula1>
    </dataValidation>
    <dataValidation type="custom" showInputMessage="1" showErrorMessage="1" errorTitle="PO approval" error="This field is only allowed when Purchase requisition is approved to proceed" sqref="L3:M35" xr:uid="{06208F0C-2712-43DD-A916-7B4F7B247D8E}">
      <formula1>$K3="Proceed to purchase"</formula1>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E2BFB-031F-47B9-ABB5-7E5605D34F99}">
  <sheetPr codeName="Sheet6">
    <tabColor rgb="FF114E69"/>
    <pageSetUpPr fitToPage="1"/>
  </sheetPr>
  <dimension ref="A1:AG284"/>
  <sheetViews>
    <sheetView showGridLines="0" showRowColHeaders="0" zoomScale="85" zoomScaleNormal="85" zoomScaleSheetLayoutView="100" workbookViewId="0">
      <selection activeCell="G15" sqref="G15:I15"/>
    </sheetView>
  </sheetViews>
  <sheetFormatPr defaultColWidth="9.109375" defaultRowHeight="13.2" x14ac:dyDescent="0.25"/>
  <cols>
    <col min="1" max="1" width="1.33203125" customWidth="1"/>
    <col min="2" max="2" width="16.88671875" customWidth="1"/>
    <col min="3" max="3" width="17.33203125" customWidth="1"/>
    <col min="4" max="4" width="11.6640625" customWidth="1"/>
    <col min="5" max="5" width="8.44140625" customWidth="1"/>
    <col min="6" max="7" width="11.88671875" customWidth="1"/>
    <col min="8" max="9" width="6" customWidth="1"/>
    <col min="10" max="10" width="0.88671875" customWidth="1"/>
    <col min="11" max="12" width="11" hidden="1" customWidth="1"/>
    <col min="13" max="15" width="0" hidden="1" customWidth="1"/>
    <col min="16" max="16" width="1.21875" style="62" customWidth="1"/>
    <col min="17" max="17" width="1" style="53" customWidth="1"/>
    <col min="18" max="18" width="14.88671875" style="48" customWidth="1"/>
    <col min="19" max="19" width="13.21875" style="48" customWidth="1"/>
    <col min="20" max="20" width="13.88671875" style="48" customWidth="1"/>
    <col min="21" max="21" width="16.33203125" style="48" customWidth="1"/>
    <col min="22" max="22" width="13.77734375" style="48" customWidth="1"/>
    <col min="23" max="23" width="15.77734375" style="48" customWidth="1"/>
    <col min="24" max="24" width="15.88671875" style="48" customWidth="1"/>
    <col min="25" max="25" width="13.77734375" style="48" customWidth="1"/>
    <col min="26" max="28" width="14.109375" style="48" customWidth="1"/>
    <col min="29" max="29" width="14.109375" style="49" customWidth="1"/>
    <col min="30" max="30" width="1" style="49" customWidth="1"/>
    <col min="31" max="33" width="9.109375" style="54"/>
    <col min="34" max="16384" width="9.109375" style="47"/>
  </cols>
  <sheetData>
    <row r="1" spans="2:29" ht="30" customHeight="1" x14ac:dyDescent="0.25"/>
    <row r="2" spans="2:29" ht="21.75" customHeight="1" x14ac:dyDescent="0.25">
      <c r="B2" s="124" t="s">
        <v>70</v>
      </c>
      <c r="C2" s="124"/>
      <c r="D2" s="124"/>
      <c r="E2" s="124"/>
      <c r="F2" s="124"/>
      <c r="G2" s="124"/>
      <c r="H2" s="124"/>
      <c r="I2" s="124"/>
      <c r="R2" s="124" t="s">
        <v>206</v>
      </c>
      <c r="S2" s="124"/>
      <c r="T2" s="124"/>
      <c r="U2" s="124"/>
      <c r="V2" s="124"/>
      <c r="W2" s="124"/>
      <c r="X2" s="124"/>
      <c r="Y2" s="124"/>
      <c r="Z2" s="124"/>
      <c r="AA2" s="124"/>
      <c r="AB2" s="124"/>
      <c r="AC2" s="124"/>
    </row>
    <row r="3" spans="2:29" ht="4.5" customHeight="1" x14ac:dyDescent="0.25"/>
    <row r="4" spans="2:29" ht="44.25" customHeight="1" x14ac:dyDescent="0.3">
      <c r="B4" s="32" t="s">
        <v>161</v>
      </c>
      <c r="F4" s="132" t="s">
        <v>162</v>
      </c>
      <c r="G4" s="132"/>
      <c r="H4" s="132"/>
      <c r="I4" s="132"/>
      <c r="S4" s="50"/>
      <c r="T4" s="50"/>
      <c r="U4" s="50"/>
      <c r="V4" s="50"/>
      <c r="W4" s="50"/>
      <c r="X4" s="50"/>
      <c r="Y4" s="50"/>
      <c r="Z4" s="50"/>
      <c r="AA4" s="50"/>
      <c r="AB4" s="50"/>
      <c r="AC4" s="51"/>
    </row>
    <row r="5" spans="2:29" x14ac:dyDescent="0.25">
      <c r="B5" s="4" t="s">
        <v>37</v>
      </c>
      <c r="C5" s="128"/>
      <c r="D5" s="128"/>
      <c r="F5" s="132"/>
      <c r="G5" s="132"/>
      <c r="H5" s="132"/>
      <c r="I5" s="132"/>
      <c r="U5" s="50"/>
      <c r="V5" s="50"/>
      <c r="W5" s="50"/>
      <c r="X5" s="50"/>
      <c r="Y5" s="50"/>
      <c r="Z5" s="50"/>
      <c r="AA5" s="50"/>
      <c r="AB5" s="50"/>
      <c r="AC5" s="51"/>
    </row>
    <row r="6" spans="2:29" x14ac:dyDescent="0.25">
      <c r="B6" s="4" t="s">
        <v>40</v>
      </c>
      <c r="C6" s="126"/>
      <c r="D6" s="126"/>
      <c r="F6" s="132"/>
      <c r="G6" s="132"/>
      <c r="H6" s="132"/>
      <c r="I6" s="132"/>
      <c r="U6" s="50"/>
      <c r="V6" s="50"/>
      <c r="W6" s="50"/>
      <c r="X6" s="50"/>
      <c r="Y6" s="50"/>
      <c r="Z6" s="50"/>
      <c r="AA6" s="50"/>
      <c r="AB6" s="50"/>
      <c r="AC6" s="51"/>
    </row>
    <row r="7" spans="2:29" x14ac:dyDescent="0.25">
      <c r="B7" s="4" t="s">
        <v>91</v>
      </c>
      <c r="C7" s="126"/>
      <c r="D7" s="126"/>
      <c r="F7" s="134" t="s">
        <v>163</v>
      </c>
      <c r="G7" s="134"/>
      <c r="H7" s="134"/>
      <c r="I7" s="134"/>
      <c r="U7" s="50"/>
      <c r="V7" s="50"/>
      <c r="W7" s="50"/>
      <c r="X7" s="50"/>
      <c r="Y7" s="50"/>
      <c r="Z7" s="50"/>
      <c r="AA7" s="50"/>
      <c r="AB7" s="50"/>
      <c r="AC7" s="51"/>
    </row>
    <row r="8" spans="2:29" x14ac:dyDescent="0.25">
      <c r="B8" s="4" t="s">
        <v>38</v>
      </c>
      <c r="C8" s="126"/>
      <c r="D8" s="126"/>
      <c r="F8" s="134"/>
      <c r="G8" s="134"/>
      <c r="H8" s="134"/>
      <c r="I8" s="134"/>
      <c r="U8" s="50"/>
      <c r="V8" s="50"/>
      <c r="W8" s="50"/>
      <c r="X8" s="50"/>
      <c r="Y8" s="50"/>
      <c r="Z8" s="50"/>
      <c r="AA8" s="50"/>
      <c r="AB8" s="50"/>
      <c r="AC8" s="51"/>
    </row>
    <row r="9" spans="2:29" x14ac:dyDescent="0.25">
      <c r="B9" s="4" t="s">
        <v>39</v>
      </c>
      <c r="C9" s="126"/>
      <c r="D9" s="126"/>
      <c r="F9" s="134"/>
      <c r="G9" s="134"/>
      <c r="H9" s="134"/>
      <c r="I9" s="134"/>
      <c r="U9" s="50"/>
      <c r="V9" s="50"/>
      <c r="W9" s="50"/>
      <c r="X9" s="50"/>
      <c r="Y9" s="50"/>
      <c r="Z9" s="50"/>
      <c r="AA9" s="50"/>
      <c r="AB9" s="50"/>
      <c r="AC9" s="51"/>
    </row>
    <row r="10" spans="2:29" x14ac:dyDescent="0.25">
      <c r="R10" s="64" t="s">
        <v>95</v>
      </c>
      <c r="S10" s="64" t="s">
        <v>96</v>
      </c>
      <c r="T10" s="64" t="s">
        <v>81</v>
      </c>
      <c r="U10" s="64" t="s">
        <v>78</v>
      </c>
      <c r="V10" s="64" t="s">
        <v>97</v>
      </c>
      <c r="W10" s="64" t="s">
        <v>156</v>
      </c>
      <c r="X10" s="64" t="s">
        <v>214</v>
      </c>
      <c r="Y10" s="64" t="s">
        <v>213</v>
      </c>
      <c r="Z10" s="65" t="s">
        <v>212</v>
      </c>
      <c r="AA10" s="65" t="s">
        <v>211</v>
      </c>
      <c r="AB10" s="65" t="s">
        <v>210</v>
      </c>
      <c r="AC10" s="65" t="s">
        <v>209</v>
      </c>
    </row>
    <row r="11" spans="2:29" ht="17.399999999999999" x14ac:dyDescent="0.3">
      <c r="B11" s="125" t="s">
        <v>72</v>
      </c>
      <c r="C11" s="125"/>
      <c r="D11" s="125"/>
      <c r="F11" s="125" t="s">
        <v>73</v>
      </c>
      <c r="G11" s="125"/>
      <c r="H11" s="125"/>
      <c r="I11" s="125"/>
      <c r="R11" s="48" t="s">
        <v>155</v>
      </c>
      <c r="S11" s="52">
        <v>44918</v>
      </c>
      <c r="T11" s="48" t="s">
        <v>141</v>
      </c>
      <c r="U11" s="48" t="s">
        <v>84</v>
      </c>
      <c r="V11" s="48" t="s">
        <v>202</v>
      </c>
      <c r="W11" s="52">
        <v>44947</v>
      </c>
      <c r="X11" s="48" t="s">
        <v>204</v>
      </c>
      <c r="Z11" s="60">
        <v>29</v>
      </c>
      <c r="AA11" s="60">
        <v>40</v>
      </c>
      <c r="AB11" s="60">
        <v>1160</v>
      </c>
      <c r="AC11" s="60"/>
    </row>
    <row r="12" spans="2:29" ht="13.8" thickBot="1" x14ac:dyDescent="0.3">
      <c r="H12" s="127"/>
      <c r="I12" s="127"/>
      <c r="R12" s="48" t="s">
        <v>155</v>
      </c>
      <c r="S12" s="52">
        <v>45013</v>
      </c>
      <c r="T12" s="48" t="s">
        <v>147</v>
      </c>
      <c r="U12" s="48" t="s">
        <v>85</v>
      </c>
      <c r="V12" s="48" t="s">
        <v>203</v>
      </c>
      <c r="W12" s="52">
        <v>45034</v>
      </c>
      <c r="X12" s="52">
        <v>45031</v>
      </c>
      <c r="Y12" s="48" t="s">
        <v>207</v>
      </c>
      <c r="Z12" s="60">
        <v>27</v>
      </c>
      <c r="AA12" s="60">
        <v>220</v>
      </c>
      <c r="AB12" s="60">
        <v>5940</v>
      </c>
      <c r="AC12" s="60">
        <v>23</v>
      </c>
    </row>
    <row r="13" spans="2:29" ht="14.4" thickTop="1" thickBot="1" x14ac:dyDescent="0.3">
      <c r="B13" s="45" t="s">
        <v>261</v>
      </c>
      <c r="C13" s="121" t="s">
        <v>85</v>
      </c>
      <c r="D13" s="122"/>
      <c r="F13" s="45" t="s">
        <v>74</v>
      </c>
      <c r="H13" s="121" t="s">
        <v>155</v>
      </c>
      <c r="I13" s="122"/>
      <c r="R13" s="48" t="s">
        <v>190</v>
      </c>
      <c r="S13" s="52">
        <v>44993</v>
      </c>
      <c r="T13" s="48" t="s">
        <v>143</v>
      </c>
      <c r="U13" s="48" t="s">
        <v>87</v>
      </c>
      <c r="V13" s="48" t="s">
        <v>202</v>
      </c>
      <c r="W13" s="52">
        <v>45028</v>
      </c>
      <c r="X13" s="48" t="s">
        <v>204</v>
      </c>
      <c r="Z13" s="60">
        <v>39</v>
      </c>
      <c r="AA13" s="60">
        <v>22</v>
      </c>
      <c r="AB13" s="60">
        <v>858</v>
      </c>
      <c r="AC13" s="60"/>
    </row>
    <row r="14" spans="2:29" ht="13.8" thickTop="1" x14ac:dyDescent="0.25">
      <c r="B14" s="4" t="s">
        <v>37</v>
      </c>
      <c r="C14" s="123" t="str">
        <f>IFERROR(VLOOKUP(C13,'Suppliers-Vendors List'!B:G,2,0),"")</f>
        <v>Adress 2</v>
      </c>
      <c r="D14" s="123"/>
      <c r="F14" s="4" t="s">
        <v>71</v>
      </c>
      <c r="H14" s="130" t="str">
        <f>IFERROR(VLOOKUP(A21,'PO Management'!A:AB,4,0),"")</f>
        <v/>
      </c>
      <c r="I14" s="130"/>
      <c r="R14" s="48" t="s">
        <v>193</v>
      </c>
      <c r="S14" s="52">
        <v>44961</v>
      </c>
      <c r="T14" s="48" t="s">
        <v>148</v>
      </c>
      <c r="U14" s="48" t="s">
        <v>87</v>
      </c>
      <c r="V14" s="48" t="s">
        <v>202</v>
      </c>
      <c r="W14" s="52">
        <v>44991</v>
      </c>
      <c r="X14" s="48" t="s">
        <v>204</v>
      </c>
      <c r="Z14" s="60">
        <v>31</v>
      </c>
      <c r="AA14" s="60">
        <v>45</v>
      </c>
      <c r="AB14" s="60">
        <v>1395</v>
      </c>
      <c r="AC14" s="60"/>
    </row>
    <row r="15" spans="2:29" x14ac:dyDescent="0.25">
      <c r="B15" s="4" t="s">
        <v>40</v>
      </c>
      <c r="C15" s="111" t="str">
        <f>IFERROR(VLOOKUP(C13,'Suppliers-Vendors List'!B:G,3,0),"")</f>
        <v>City 2</v>
      </c>
      <c r="D15" s="111"/>
      <c r="F15" s="4" t="s">
        <v>75</v>
      </c>
      <c r="G15" s="129"/>
      <c r="H15" s="129"/>
      <c r="I15" s="129"/>
      <c r="R15" s="48" t="s">
        <v>194</v>
      </c>
      <c r="S15" s="52">
        <v>44907</v>
      </c>
      <c r="T15" s="48" t="s">
        <v>140</v>
      </c>
      <c r="U15" s="48" t="s">
        <v>89</v>
      </c>
      <c r="V15" s="48" t="s">
        <v>188</v>
      </c>
      <c r="W15" s="52">
        <v>44921</v>
      </c>
      <c r="X15" s="48" t="s">
        <v>204</v>
      </c>
      <c r="Z15" s="60">
        <v>32</v>
      </c>
      <c r="AA15" s="60">
        <v>10</v>
      </c>
      <c r="AB15" s="60">
        <v>320</v>
      </c>
      <c r="AC15" s="60"/>
    </row>
    <row r="16" spans="2:29" x14ac:dyDescent="0.25">
      <c r="B16" s="4" t="s">
        <v>91</v>
      </c>
      <c r="C16" s="111" t="str">
        <f>IFERROR(VLOOKUP(C13,'Suppliers-Vendors List'!B:G,4,0),"")</f>
        <v>Post Code 2</v>
      </c>
      <c r="D16" s="111"/>
      <c r="F16" s="4" t="s">
        <v>113</v>
      </c>
      <c r="G16" s="116"/>
      <c r="H16" s="116"/>
      <c r="I16" s="116"/>
      <c r="R16" s="48" t="s">
        <v>194</v>
      </c>
      <c r="S16" s="52">
        <v>44963</v>
      </c>
      <c r="T16" s="48" t="s">
        <v>140</v>
      </c>
      <c r="U16" s="48" t="s">
        <v>89</v>
      </c>
      <c r="V16" s="48" t="s">
        <v>203</v>
      </c>
      <c r="W16" s="52">
        <v>44993</v>
      </c>
      <c r="X16" s="52">
        <v>44995</v>
      </c>
      <c r="Y16" s="48" t="s">
        <v>208</v>
      </c>
      <c r="Z16" s="60">
        <v>24</v>
      </c>
      <c r="AA16" s="60">
        <v>10</v>
      </c>
      <c r="AB16" s="60">
        <v>240</v>
      </c>
      <c r="AC16" s="60">
        <v>35</v>
      </c>
    </row>
    <row r="17" spans="2:29" x14ac:dyDescent="0.25">
      <c r="B17" s="4" t="s">
        <v>38</v>
      </c>
      <c r="C17" s="111" t="str">
        <f>IFERROR(VLOOKUP(C13,'Suppliers-Vendors List'!B:G,5,0),"")</f>
        <v>Phone 2</v>
      </c>
      <c r="D17" s="111"/>
      <c r="F17" s="117" t="s">
        <v>76</v>
      </c>
      <c r="G17" s="116"/>
      <c r="H17" s="116"/>
      <c r="I17" s="116"/>
      <c r="R17" s="48" t="s">
        <v>194</v>
      </c>
      <c r="S17" s="52">
        <v>44998</v>
      </c>
      <c r="T17" s="48" t="s">
        <v>150</v>
      </c>
      <c r="U17" s="48" t="s">
        <v>89</v>
      </c>
      <c r="V17" s="48" t="s">
        <v>203</v>
      </c>
      <c r="W17" s="52">
        <v>45025</v>
      </c>
      <c r="X17" s="52">
        <v>45025</v>
      </c>
      <c r="Y17" s="48" t="s">
        <v>207</v>
      </c>
      <c r="Z17" s="60">
        <v>39</v>
      </c>
      <c r="AA17" s="60">
        <v>160</v>
      </c>
      <c r="AB17" s="60">
        <v>6240</v>
      </c>
      <c r="AC17" s="60">
        <v>34</v>
      </c>
    </row>
    <row r="18" spans="2:29" x14ac:dyDescent="0.25">
      <c r="B18" s="4" t="s">
        <v>39</v>
      </c>
      <c r="C18" s="111" t="str">
        <f>IFERROR(VLOOKUP(C13,'Suppliers-Vendors List'!B:G,6,0),"")</f>
        <v>Email Address 2</v>
      </c>
      <c r="D18" s="111"/>
      <c r="F18" s="118"/>
      <c r="G18" s="116"/>
      <c r="H18" s="116"/>
      <c r="I18" s="116"/>
      <c r="R18" s="48" t="s">
        <v>191</v>
      </c>
      <c r="S18" s="52">
        <v>44946</v>
      </c>
      <c r="T18" s="48" t="s">
        <v>141</v>
      </c>
      <c r="U18" s="48" t="s">
        <v>90</v>
      </c>
      <c r="V18" s="48" t="s">
        <v>202</v>
      </c>
      <c r="W18" s="52">
        <v>44979</v>
      </c>
      <c r="X18" s="48" t="s">
        <v>204</v>
      </c>
      <c r="Z18" s="60">
        <v>25</v>
      </c>
      <c r="AA18" s="60">
        <v>40</v>
      </c>
      <c r="AB18" s="60">
        <v>1000</v>
      </c>
      <c r="AC18" s="60"/>
    </row>
    <row r="19" spans="2:29" x14ac:dyDescent="0.25">
      <c r="R19" s="48" t="s">
        <v>195</v>
      </c>
      <c r="S19" s="52">
        <v>44976</v>
      </c>
      <c r="T19" s="48" t="s">
        <v>147</v>
      </c>
      <c r="U19" s="48" t="s">
        <v>85</v>
      </c>
      <c r="V19" s="48" t="s">
        <v>202</v>
      </c>
      <c r="W19" s="52">
        <v>45005</v>
      </c>
      <c r="X19" s="48" t="s">
        <v>204</v>
      </c>
      <c r="Z19" s="60">
        <v>49</v>
      </c>
      <c r="AA19" s="60">
        <v>220</v>
      </c>
      <c r="AB19" s="60">
        <v>10780</v>
      </c>
      <c r="AC19" s="60"/>
    </row>
    <row r="20" spans="2:29" x14ac:dyDescent="0.25">
      <c r="B20" s="112" t="s">
        <v>83</v>
      </c>
      <c r="C20" s="113"/>
      <c r="D20" s="99" t="s">
        <v>81</v>
      </c>
      <c r="E20" s="100" t="s">
        <v>36</v>
      </c>
      <c r="F20" s="101" t="s">
        <v>34</v>
      </c>
      <c r="G20" s="102" t="s">
        <v>33</v>
      </c>
      <c r="H20" s="114" t="s">
        <v>41</v>
      </c>
      <c r="I20" s="115"/>
      <c r="R20" s="48" t="s">
        <v>196</v>
      </c>
      <c r="S20" s="52">
        <v>44994</v>
      </c>
      <c r="T20" s="48" t="s">
        <v>147</v>
      </c>
      <c r="U20" s="48" t="s">
        <v>85</v>
      </c>
      <c r="V20" s="48" t="s">
        <v>202</v>
      </c>
      <c r="W20" s="52">
        <v>45017</v>
      </c>
      <c r="X20" s="48" t="s">
        <v>204</v>
      </c>
      <c r="Z20" s="60">
        <v>36</v>
      </c>
      <c r="AA20" s="60">
        <v>220</v>
      </c>
      <c r="AB20" s="60">
        <v>7920</v>
      </c>
      <c r="AC20" s="60"/>
    </row>
    <row r="21" spans="2:29" x14ac:dyDescent="0.25">
      <c r="B21" s="72" t="str" cm="1">
        <f t="array" ref="B21:B22">IFERROR(_xlfn.CHOOSECOLS(_xlfn._xlws.FILTER('PO Management'!B3:AA10001,'PO Management'!L3:L10001='PO Dashboard'!_xlnm.Criteria),7),"")</f>
        <v>OTHERs ( Plant , Refrigerator , Shelves )</v>
      </c>
      <c r="C21" s="73"/>
      <c r="D21" s="67" t="str" cm="1">
        <f t="array" ref="D21:D22">IFERROR(_xlfn.CHOOSECOLS(_xlfn._xlws.FILTER('PO Management'!B3:AA10001,'PO Management'!L3:L10001='PO Dashboard'!_xlnm.Criteria),4),"")</f>
        <v>PNA0002</v>
      </c>
      <c r="E21" s="26" cm="1">
        <f t="array" ref="E21:E22">IFERROR(_xlfn.CHOOSECOLS(_xlfn._xlws.FILTER('PO Management'!B3:AA10001,'PO Management'!L3:L10001='PO Dashboard'!_xlnm.Criteria),6),"")</f>
        <v>29</v>
      </c>
      <c r="F21" s="27" t="str" cm="1">
        <f t="array" ref="F21:F22">IFERROR(_xlfn.CHOOSECOLS(_xlfn._xlws.FILTER('PO Management'!B3:AA10001,'PO Management'!L3:L10001='PO Dashboard'!_xlnm.Criteria),20),"")</f>
        <v>Piece</v>
      </c>
      <c r="G21" s="28" cm="1">
        <f t="array" ref="G21:G22">IFERROR(_xlfn.CHOOSECOLS(_xlfn._xlws.FILTER('PO Management'!B3:AA10001,'PO Management'!L3:L10001='PO Dashboard'!_xlnm.Criteria),19),"")</f>
        <v>40</v>
      </c>
      <c r="H21" s="119">
        <f t="shared" ref="H21:H38" si="0">IFERROR(IF(B21="","",E21*G21),"")</f>
        <v>1160</v>
      </c>
      <c r="I21" s="120"/>
      <c r="R21" s="48" t="s">
        <v>197</v>
      </c>
      <c r="S21" s="52">
        <v>45004</v>
      </c>
      <c r="T21" s="48" t="s">
        <v>150</v>
      </c>
      <c r="U21" s="48" t="s">
        <v>90</v>
      </c>
      <c r="V21" s="48" t="s">
        <v>215</v>
      </c>
      <c r="W21" s="52">
        <v>45033</v>
      </c>
      <c r="X21" s="48" t="s">
        <v>204</v>
      </c>
      <c r="Z21" s="60">
        <v>31</v>
      </c>
      <c r="AA21" s="60">
        <v>160</v>
      </c>
      <c r="AB21" s="60">
        <v>4960</v>
      </c>
      <c r="AC21" s="60"/>
    </row>
    <row r="22" spans="2:29" x14ac:dyDescent="0.25">
      <c r="B22" s="72" t="str">
        <v xml:space="preserve">Computer, IT and Printers </v>
      </c>
      <c r="C22" s="73"/>
      <c r="D22" s="67" t="str">
        <v>PNA0008</v>
      </c>
      <c r="E22" s="26">
        <v>27</v>
      </c>
      <c r="F22" s="27" t="str">
        <v>Piece</v>
      </c>
      <c r="G22" s="28">
        <v>220</v>
      </c>
      <c r="H22" s="119">
        <f t="shared" si="0"/>
        <v>5940</v>
      </c>
      <c r="I22" s="120"/>
      <c r="R22" s="48" t="s">
        <v>192</v>
      </c>
      <c r="S22" s="52">
        <v>44942</v>
      </c>
      <c r="T22" s="48" t="s">
        <v>141</v>
      </c>
      <c r="U22" s="48" t="s">
        <v>85</v>
      </c>
      <c r="V22" s="48" t="s">
        <v>202</v>
      </c>
      <c r="W22" s="52">
        <v>44965</v>
      </c>
      <c r="X22" s="48" t="s">
        <v>204</v>
      </c>
      <c r="Z22" s="60">
        <v>44</v>
      </c>
      <c r="AA22" s="60">
        <v>40</v>
      </c>
      <c r="AB22" s="60">
        <v>1760</v>
      </c>
      <c r="AC22" s="60"/>
    </row>
    <row r="23" spans="2:29" x14ac:dyDescent="0.25">
      <c r="B23" s="72"/>
      <c r="C23" s="73"/>
      <c r="D23" s="67"/>
      <c r="E23" s="26"/>
      <c r="F23" s="27"/>
      <c r="G23" s="28"/>
      <c r="H23" s="119" t="str">
        <f t="shared" si="0"/>
        <v/>
      </c>
      <c r="I23" s="120"/>
      <c r="R23" s="48" t="s">
        <v>198</v>
      </c>
      <c r="S23" s="52">
        <v>44943</v>
      </c>
      <c r="T23" s="48" t="s">
        <v>150</v>
      </c>
      <c r="U23" s="48" t="s">
        <v>89</v>
      </c>
      <c r="V23" s="48" t="s">
        <v>203</v>
      </c>
      <c r="W23" s="52">
        <v>44962</v>
      </c>
      <c r="X23" s="52">
        <v>44967</v>
      </c>
      <c r="Y23" s="48" t="s">
        <v>208</v>
      </c>
      <c r="Z23" s="60">
        <v>49</v>
      </c>
      <c r="AA23" s="60">
        <v>160</v>
      </c>
      <c r="AB23" s="60">
        <v>7840</v>
      </c>
      <c r="AC23" s="60">
        <v>30</v>
      </c>
    </row>
    <row r="24" spans="2:29" x14ac:dyDescent="0.25">
      <c r="B24" s="72"/>
      <c r="C24" s="73"/>
      <c r="D24" s="67"/>
      <c r="E24" s="26"/>
      <c r="F24" s="27"/>
      <c r="G24" s="28"/>
      <c r="H24" s="119" t="str">
        <f t="shared" si="0"/>
        <v/>
      </c>
      <c r="I24" s="120"/>
      <c r="R24" s="48" t="s">
        <v>199</v>
      </c>
      <c r="S24" s="52">
        <v>44957</v>
      </c>
      <c r="T24" s="48" t="s">
        <v>150</v>
      </c>
      <c r="U24" s="48" t="s">
        <v>84</v>
      </c>
      <c r="V24" s="48" t="s">
        <v>203</v>
      </c>
      <c r="W24" s="52">
        <v>44985</v>
      </c>
      <c r="X24" s="52">
        <v>44982</v>
      </c>
      <c r="Y24" s="48" t="s">
        <v>207</v>
      </c>
      <c r="Z24" s="60">
        <v>34</v>
      </c>
      <c r="AA24" s="60">
        <v>160</v>
      </c>
      <c r="AB24" s="60">
        <v>5440</v>
      </c>
      <c r="AC24" s="60">
        <v>29</v>
      </c>
    </row>
    <row r="25" spans="2:29" x14ac:dyDescent="0.25">
      <c r="B25" s="72"/>
      <c r="C25" s="73"/>
      <c r="D25" s="67"/>
      <c r="E25" s="26"/>
      <c r="F25" s="27"/>
      <c r="G25" s="28"/>
      <c r="H25" s="119" t="str">
        <f t="shared" si="0"/>
        <v/>
      </c>
      <c r="I25" s="120"/>
      <c r="R25" s="48" t="s">
        <v>199</v>
      </c>
      <c r="S25" s="52">
        <v>44978</v>
      </c>
      <c r="T25" s="48" t="s">
        <v>147</v>
      </c>
      <c r="U25" s="48" t="s">
        <v>84</v>
      </c>
      <c r="V25" s="48" t="s">
        <v>203</v>
      </c>
      <c r="W25" s="52">
        <v>45008</v>
      </c>
      <c r="X25" s="52">
        <v>45010</v>
      </c>
      <c r="Y25" s="48" t="s">
        <v>208</v>
      </c>
      <c r="Z25" s="60">
        <v>22</v>
      </c>
      <c r="AA25" s="60">
        <v>220</v>
      </c>
      <c r="AB25" s="60">
        <v>4840</v>
      </c>
      <c r="AC25" s="60">
        <v>38</v>
      </c>
    </row>
    <row r="26" spans="2:29" x14ac:dyDescent="0.25">
      <c r="B26" s="72"/>
      <c r="C26" s="73"/>
      <c r="D26" s="67"/>
      <c r="E26" s="26"/>
      <c r="F26" s="27"/>
      <c r="G26" s="28"/>
      <c r="H26" s="119" t="str">
        <f t="shared" si="0"/>
        <v/>
      </c>
      <c r="I26" s="120"/>
      <c r="R26" s="48" t="s">
        <v>199</v>
      </c>
      <c r="S26" s="52">
        <v>45031</v>
      </c>
      <c r="T26" s="48" t="s">
        <v>147</v>
      </c>
      <c r="U26" s="48" t="s">
        <v>85</v>
      </c>
      <c r="V26" s="48" t="s">
        <v>188</v>
      </c>
      <c r="W26" s="52">
        <v>45047</v>
      </c>
      <c r="X26" s="48" t="s">
        <v>204</v>
      </c>
      <c r="Z26" s="60">
        <v>46</v>
      </c>
      <c r="AA26" s="60">
        <v>220</v>
      </c>
      <c r="AB26" s="60">
        <v>10120</v>
      </c>
      <c r="AC26" s="60"/>
    </row>
    <row r="27" spans="2:29" x14ac:dyDescent="0.25">
      <c r="B27" s="72"/>
      <c r="C27" s="73"/>
      <c r="D27" s="67"/>
      <c r="E27" s="26"/>
      <c r="F27" s="27"/>
      <c r="G27" s="28"/>
      <c r="H27" s="119" t="str">
        <f t="shared" si="0"/>
        <v/>
      </c>
      <c r="I27" s="120"/>
      <c r="R27" s="48" t="s">
        <v>200</v>
      </c>
      <c r="S27" s="52">
        <v>44971</v>
      </c>
      <c r="T27" s="48" t="s">
        <v>148</v>
      </c>
      <c r="U27" s="48" t="s">
        <v>90</v>
      </c>
      <c r="V27" s="48" t="s">
        <v>203</v>
      </c>
      <c r="W27" s="52">
        <v>45000</v>
      </c>
      <c r="X27" s="52">
        <v>44997</v>
      </c>
      <c r="Y27" s="48" t="s">
        <v>207</v>
      </c>
      <c r="Z27" s="60">
        <v>37</v>
      </c>
      <c r="AA27" s="60">
        <v>45</v>
      </c>
      <c r="AB27" s="60">
        <v>1665</v>
      </c>
      <c r="AC27" s="60">
        <v>29</v>
      </c>
    </row>
    <row r="28" spans="2:29" x14ac:dyDescent="0.25">
      <c r="B28" s="72"/>
      <c r="C28" s="73"/>
      <c r="D28" s="67"/>
      <c r="E28" s="26"/>
      <c r="F28" s="27"/>
      <c r="G28" s="28"/>
      <c r="H28" s="119" t="str">
        <f t="shared" si="0"/>
        <v/>
      </c>
      <c r="I28" s="120"/>
      <c r="R28" s="48" t="s">
        <v>201</v>
      </c>
      <c r="S28" s="52">
        <v>45237</v>
      </c>
      <c r="T28" s="48" t="s">
        <v>148</v>
      </c>
      <c r="U28" s="48" t="s">
        <v>85</v>
      </c>
      <c r="V28" s="48" t="s">
        <v>203</v>
      </c>
      <c r="W28" s="52">
        <v>44900</v>
      </c>
      <c r="X28" s="52">
        <v>44896</v>
      </c>
      <c r="Y28" s="48" t="s">
        <v>207</v>
      </c>
      <c r="Z28" s="60">
        <v>48</v>
      </c>
      <c r="AA28" s="60">
        <v>45</v>
      </c>
      <c r="AB28" s="60">
        <v>2160</v>
      </c>
      <c r="AC28" s="60">
        <v>21</v>
      </c>
    </row>
    <row r="29" spans="2:29" x14ac:dyDescent="0.25">
      <c r="B29" s="72"/>
      <c r="C29" s="73"/>
      <c r="D29" s="67"/>
      <c r="E29" s="26"/>
      <c r="F29" s="27"/>
      <c r="G29" s="28"/>
      <c r="H29" s="119" t="str">
        <f t="shared" si="0"/>
        <v/>
      </c>
      <c r="I29" s="120"/>
      <c r="R29" s="48" t="s">
        <v>219</v>
      </c>
      <c r="S29" s="52">
        <v>45236</v>
      </c>
      <c r="T29" s="48" t="s">
        <v>145</v>
      </c>
      <c r="U29" s="48" t="s">
        <v>89</v>
      </c>
      <c r="V29" s="48" t="s">
        <v>202</v>
      </c>
      <c r="W29" s="52">
        <v>45250</v>
      </c>
      <c r="X29" s="48" t="s">
        <v>204</v>
      </c>
      <c r="Z29" s="60">
        <v>3</v>
      </c>
      <c r="AA29" s="60">
        <v>50</v>
      </c>
      <c r="AB29" s="60">
        <v>150</v>
      </c>
      <c r="AC29" s="60"/>
    </row>
    <row r="30" spans="2:29" x14ac:dyDescent="0.25">
      <c r="B30" s="72"/>
      <c r="C30" s="73"/>
      <c r="D30" s="67"/>
      <c r="E30" s="26"/>
      <c r="F30" s="27"/>
      <c r="G30" s="28"/>
      <c r="H30" s="119" t="str">
        <f t="shared" si="0"/>
        <v/>
      </c>
      <c r="I30" s="120"/>
      <c r="R30" s="46" t="s">
        <v>205</v>
      </c>
      <c r="S30" s="46"/>
      <c r="T30" s="46"/>
      <c r="U30" s="46"/>
      <c r="V30" s="46"/>
      <c r="W30" s="46"/>
      <c r="X30" s="46"/>
      <c r="Y30" s="46"/>
      <c r="Z30" s="61">
        <v>645</v>
      </c>
      <c r="AA30" s="61">
        <v>2087</v>
      </c>
      <c r="AB30" s="61">
        <v>74788</v>
      </c>
      <c r="AC30" s="61">
        <v>29.875</v>
      </c>
    </row>
    <row r="31" spans="2:29" x14ac:dyDescent="0.25">
      <c r="B31" s="72"/>
      <c r="C31" s="73"/>
      <c r="D31" s="67"/>
      <c r="E31" s="26"/>
      <c r="F31" s="27"/>
      <c r="G31" s="28"/>
      <c r="H31" s="119" t="str">
        <f t="shared" si="0"/>
        <v/>
      </c>
      <c r="I31" s="120"/>
      <c r="R31"/>
      <c r="S31"/>
      <c r="T31"/>
      <c r="U31"/>
      <c r="V31"/>
      <c r="W31"/>
      <c r="X31"/>
      <c r="Y31"/>
      <c r="Z31"/>
      <c r="AA31"/>
      <c r="AB31"/>
      <c r="AC31"/>
    </row>
    <row r="32" spans="2:29" x14ac:dyDescent="0.25">
      <c r="B32" s="72"/>
      <c r="C32" s="73"/>
      <c r="D32" s="67"/>
      <c r="E32" s="26"/>
      <c r="F32" s="27"/>
      <c r="G32" s="28"/>
      <c r="H32" s="119" t="str">
        <f t="shared" si="0"/>
        <v/>
      </c>
      <c r="I32" s="120"/>
      <c r="R32"/>
      <c r="S32"/>
      <c r="T32"/>
      <c r="U32"/>
      <c r="V32"/>
      <c r="W32"/>
      <c r="X32"/>
      <c r="Y32"/>
      <c r="Z32"/>
      <c r="AA32"/>
      <c r="AB32"/>
      <c r="AC32"/>
    </row>
    <row r="33" spans="1:33" x14ac:dyDescent="0.25">
      <c r="B33" s="72"/>
      <c r="C33" s="73"/>
      <c r="D33" s="67"/>
      <c r="E33" s="26"/>
      <c r="F33" s="27"/>
      <c r="G33" s="28"/>
      <c r="H33" s="119" t="str">
        <f t="shared" si="0"/>
        <v/>
      </c>
      <c r="I33" s="120"/>
      <c r="R33"/>
      <c r="S33"/>
      <c r="T33"/>
      <c r="U33"/>
      <c r="V33"/>
      <c r="W33"/>
      <c r="X33"/>
      <c r="Y33"/>
      <c r="Z33"/>
      <c r="AA33"/>
      <c r="AB33"/>
      <c r="AC33"/>
    </row>
    <row r="34" spans="1:33" x14ac:dyDescent="0.25">
      <c r="B34" s="72"/>
      <c r="C34" s="73"/>
      <c r="D34" s="67"/>
      <c r="E34" s="26"/>
      <c r="F34" s="27"/>
      <c r="G34" s="28"/>
      <c r="H34" s="119" t="str">
        <f t="shared" si="0"/>
        <v/>
      </c>
      <c r="I34" s="120"/>
      <c r="R34"/>
      <c r="S34"/>
      <c r="T34"/>
      <c r="U34"/>
      <c r="V34"/>
      <c r="W34"/>
      <c r="X34"/>
      <c r="Y34"/>
      <c r="Z34"/>
      <c r="AA34"/>
      <c r="AB34"/>
      <c r="AC34"/>
    </row>
    <row r="35" spans="1:33" x14ac:dyDescent="0.25">
      <c r="B35" s="72"/>
      <c r="C35" s="73"/>
      <c r="D35" s="67"/>
      <c r="E35" s="26"/>
      <c r="F35" s="27"/>
      <c r="G35" s="28"/>
      <c r="H35" s="119" t="str">
        <f t="shared" si="0"/>
        <v/>
      </c>
      <c r="I35" s="120"/>
      <c r="R35"/>
      <c r="S35"/>
      <c r="T35"/>
      <c r="U35"/>
      <c r="V35"/>
      <c r="W35"/>
      <c r="X35"/>
      <c r="Y35"/>
      <c r="Z35"/>
      <c r="AA35"/>
      <c r="AB35"/>
      <c r="AC35"/>
    </row>
    <row r="36" spans="1:33" x14ac:dyDescent="0.25">
      <c r="B36" s="72"/>
      <c r="C36" s="73"/>
      <c r="D36" s="67"/>
      <c r="E36" s="26"/>
      <c r="F36" s="27"/>
      <c r="G36" s="28"/>
      <c r="H36" s="119" t="str">
        <f t="shared" si="0"/>
        <v/>
      </c>
      <c r="I36" s="120"/>
      <c r="R36"/>
      <c r="S36"/>
      <c r="T36"/>
      <c r="U36"/>
      <c r="V36"/>
      <c r="W36"/>
      <c r="X36"/>
      <c r="Y36"/>
      <c r="Z36"/>
      <c r="AA36"/>
      <c r="AB36"/>
      <c r="AC36"/>
    </row>
    <row r="37" spans="1:33" x14ac:dyDescent="0.25">
      <c r="B37" s="72"/>
      <c r="C37" s="73"/>
      <c r="D37" s="67"/>
      <c r="E37" s="26"/>
      <c r="F37" s="27"/>
      <c r="G37" s="28"/>
      <c r="H37" s="119" t="str">
        <f t="shared" si="0"/>
        <v/>
      </c>
      <c r="I37" s="120"/>
      <c r="R37"/>
      <c r="S37"/>
      <c r="T37"/>
      <c r="U37"/>
      <c r="V37"/>
      <c r="W37"/>
      <c r="X37"/>
      <c r="Y37"/>
      <c r="Z37"/>
      <c r="AA37"/>
      <c r="AB37"/>
      <c r="AC37"/>
    </row>
    <row r="38" spans="1:33" x14ac:dyDescent="0.25">
      <c r="B38" s="72"/>
      <c r="C38" s="73"/>
      <c r="D38" s="67"/>
      <c r="E38" s="26"/>
      <c r="F38" s="27"/>
      <c r="G38" s="28"/>
      <c r="H38" s="119" t="str">
        <f t="shared" si="0"/>
        <v/>
      </c>
      <c r="I38" s="120"/>
      <c r="R38"/>
      <c r="S38"/>
      <c r="T38"/>
      <c r="U38"/>
      <c r="V38"/>
      <c r="W38"/>
      <c r="X38"/>
      <c r="Y38"/>
      <c r="Z38"/>
      <c r="AA38"/>
      <c r="AB38"/>
      <c r="AC38"/>
    </row>
    <row r="39" spans="1:33" x14ac:dyDescent="0.25">
      <c r="B39" s="74"/>
      <c r="C39" s="75"/>
      <c r="D39" s="66"/>
      <c r="E39" s="29"/>
      <c r="F39" s="30"/>
      <c r="G39" s="31"/>
      <c r="H39" s="135" t="str">
        <f>IFERROR(VLOOKUP(A39,'PO Management'!A:AB,16,0),"")</f>
        <v/>
      </c>
      <c r="I39" s="136"/>
      <c r="R39"/>
      <c r="S39"/>
      <c r="T39"/>
      <c r="U39"/>
      <c r="V39"/>
      <c r="W39"/>
      <c r="X39"/>
      <c r="Y39"/>
      <c r="Z39"/>
      <c r="AA39"/>
      <c r="AB39"/>
      <c r="AC39"/>
    </row>
    <row r="40" spans="1:33" ht="16.8" x14ac:dyDescent="0.25">
      <c r="F40" s="103" t="s">
        <v>116</v>
      </c>
      <c r="G40" s="104"/>
      <c r="H40" s="137">
        <f>SUM(H21:I39)</f>
        <v>7100</v>
      </c>
      <c r="I40" s="137"/>
      <c r="R40"/>
      <c r="S40"/>
      <c r="T40"/>
      <c r="U40"/>
      <c r="V40"/>
      <c r="W40"/>
      <c r="X40"/>
      <c r="Y40"/>
      <c r="Z40"/>
      <c r="AA40"/>
      <c r="AB40"/>
      <c r="AC40"/>
    </row>
    <row r="41" spans="1:33" ht="15" customHeight="1" x14ac:dyDescent="0.25">
      <c r="F41" s="76" t="s">
        <v>117</v>
      </c>
      <c r="G41" s="23">
        <v>0.15</v>
      </c>
      <c r="H41" s="110">
        <f>H40*G41</f>
        <v>1065</v>
      </c>
      <c r="I41" s="110"/>
      <c r="R41"/>
      <c r="S41"/>
      <c r="T41"/>
      <c r="U41"/>
      <c r="V41"/>
      <c r="W41"/>
      <c r="X41"/>
      <c r="Y41"/>
      <c r="Z41"/>
      <c r="AA41"/>
      <c r="AB41"/>
      <c r="AC41"/>
    </row>
    <row r="42" spans="1:33" ht="15" customHeight="1" x14ac:dyDescent="0.25">
      <c r="F42" s="104" t="s">
        <v>42</v>
      </c>
      <c r="G42" s="105"/>
      <c r="H42" s="133">
        <f>H40+H41</f>
        <v>8165</v>
      </c>
      <c r="I42" s="133"/>
      <c r="R42"/>
      <c r="S42"/>
      <c r="T42"/>
      <c r="U42"/>
      <c r="V42"/>
      <c r="W42"/>
      <c r="X42"/>
      <c r="Y42"/>
      <c r="Z42"/>
      <c r="AA42"/>
      <c r="AB42"/>
      <c r="AC42"/>
    </row>
    <row r="43" spans="1:33" x14ac:dyDescent="0.25">
      <c r="R43"/>
      <c r="S43"/>
      <c r="T43"/>
      <c r="U43"/>
      <c r="V43"/>
      <c r="W43"/>
      <c r="X43"/>
      <c r="Y43"/>
      <c r="Z43"/>
      <c r="AA43"/>
      <c r="AB43"/>
      <c r="AC43"/>
    </row>
    <row r="44" spans="1:33" x14ac:dyDescent="0.25">
      <c r="R44"/>
      <c r="S44"/>
      <c r="T44"/>
      <c r="U44"/>
      <c r="V44"/>
      <c r="W44"/>
      <c r="X44"/>
      <c r="Y44"/>
      <c r="Z44"/>
      <c r="AA44"/>
      <c r="AB44"/>
      <c r="AC44"/>
    </row>
    <row r="45" spans="1:33" x14ac:dyDescent="0.25">
      <c r="R45"/>
      <c r="S45"/>
      <c r="T45"/>
      <c r="U45"/>
      <c r="V45"/>
      <c r="W45"/>
      <c r="X45"/>
      <c r="Y45"/>
      <c r="Z45"/>
      <c r="AA45"/>
      <c r="AB45"/>
      <c r="AC45"/>
    </row>
    <row r="46" spans="1:33" x14ac:dyDescent="0.25">
      <c r="R46"/>
      <c r="S46"/>
      <c r="T46"/>
      <c r="U46"/>
      <c r="V46"/>
      <c r="W46"/>
      <c r="X46"/>
      <c r="Y46"/>
      <c r="Z46"/>
      <c r="AA46"/>
      <c r="AB46"/>
      <c r="AC46"/>
    </row>
    <row r="47" spans="1:33" x14ac:dyDescent="0.25">
      <c r="B47" s="131" t="s">
        <v>164</v>
      </c>
      <c r="C47" s="131"/>
      <c r="D47" s="131"/>
      <c r="E47" s="131"/>
      <c r="F47" s="131"/>
      <c r="G47" s="131"/>
      <c r="H47" s="131"/>
      <c r="I47" s="131"/>
      <c r="R47"/>
      <c r="S47"/>
      <c r="T47"/>
      <c r="U47"/>
      <c r="V47"/>
      <c r="W47"/>
      <c r="X47"/>
      <c r="Y47"/>
      <c r="Z47"/>
      <c r="AA47"/>
      <c r="AB47"/>
      <c r="AC47"/>
    </row>
    <row r="48" spans="1:33" s="56" customFormat="1" x14ac:dyDescent="0.25">
      <c r="A48" s="55"/>
      <c r="B48" s="131"/>
      <c r="C48" s="131"/>
      <c r="D48" s="131"/>
      <c r="E48" s="131"/>
      <c r="F48" s="131"/>
      <c r="G48" s="131"/>
      <c r="H48" s="131"/>
      <c r="I48" s="131"/>
      <c r="J48" s="55"/>
      <c r="K48" s="55"/>
      <c r="L48" s="55"/>
      <c r="M48" s="55"/>
      <c r="N48" s="55"/>
      <c r="O48" s="55"/>
      <c r="P48" s="63"/>
      <c r="Q48" s="57"/>
      <c r="R48"/>
      <c r="S48"/>
      <c r="T48"/>
      <c r="U48"/>
      <c r="V48"/>
      <c r="W48"/>
      <c r="X48"/>
      <c r="Y48"/>
      <c r="Z48"/>
      <c r="AA48"/>
      <c r="AB48"/>
      <c r="AC48"/>
      <c r="AD48" s="58"/>
      <c r="AE48" s="59"/>
      <c r="AF48" s="59"/>
      <c r="AG48" s="59"/>
    </row>
    <row r="49" spans="18:29" x14ac:dyDescent="0.25">
      <c r="R49"/>
      <c r="S49"/>
      <c r="T49"/>
      <c r="U49"/>
      <c r="V49"/>
      <c r="W49"/>
      <c r="X49"/>
      <c r="Y49"/>
      <c r="Z49"/>
      <c r="AA49"/>
      <c r="AB49"/>
      <c r="AC49"/>
    </row>
    <row r="50" spans="18:29" x14ac:dyDescent="0.25">
      <c r="R50"/>
      <c r="S50"/>
      <c r="T50"/>
      <c r="U50"/>
      <c r="V50"/>
      <c r="W50"/>
      <c r="X50"/>
      <c r="Y50"/>
      <c r="Z50"/>
      <c r="AA50"/>
      <c r="AB50"/>
      <c r="AC50"/>
    </row>
    <row r="51" spans="18:29" x14ac:dyDescent="0.25">
      <c r="R51"/>
      <c r="S51"/>
      <c r="T51"/>
      <c r="U51"/>
      <c r="V51"/>
      <c r="W51"/>
      <c r="X51"/>
      <c r="Y51"/>
      <c r="Z51"/>
      <c r="AA51"/>
      <c r="AB51"/>
      <c r="AC51"/>
    </row>
    <row r="52" spans="18:29" x14ac:dyDescent="0.25">
      <c r="R52"/>
      <c r="S52"/>
      <c r="T52"/>
      <c r="U52"/>
      <c r="V52"/>
      <c r="W52"/>
      <c r="X52"/>
      <c r="Y52"/>
      <c r="Z52"/>
      <c r="AA52"/>
      <c r="AB52"/>
      <c r="AC52"/>
    </row>
    <row r="53" spans="18:29" x14ac:dyDescent="0.25">
      <c r="R53"/>
      <c r="S53"/>
      <c r="T53"/>
      <c r="U53"/>
      <c r="V53"/>
      <c r="W53"/>
      <c r="X53"/>
      <c r="Y53"/>
      <c r="Z53"/>
      <c r="AA53"/>
      <c r="AB53"/>
      <c r="AC53"/>
    </row>
    <row r="54" spans="18:29" x14ac:dyDescent="0.25">
      <c r="R54"/>
      <c r="S54"/>
      <c r="T54"/>
      <c r="U54"/>
      <c r="V54"/>
      <c r="W54"/>
      <c r="X54"/>
      <c r="Y54"/>
      <c r="Z54"/>
      <c r="AA54"/>
      <c r="AB54"/>
      <c r="AC54"/>
    </row>
    <row r="55" spans="18:29" x14ac:dyDescent="0.25">
      <c r="R55"/>
      <c r="S55"/>
      <c r="T55"/>
      <c r="U55"/>
      <c r="V55"/>
      <c r="W55"/>
      <c r="X55"/>
      <c r="Y55"/>
      <c r="Z55"/>
      <c r="AA55"/>
      <c r="AB55"/>
      <c r="AC55"/>
    </row>
    <row r="56" spans="18:29" x14ac:dyDescent="0.25">
      <c r="R56"/>
      <c r="S56"/>
      <c r="T56"/>
      <c r="U56"/>
      <c r="V56"/>
      <c r="W56"/>
      <c r="X56"/>
      <c r="Y56"/>
      <c r="Z56"/>
      <c r="AA56"/>
      <c r="AB56"/>
      <c r="AC56"/>
    </row>
    <row r="57" spans="18:29" x14ac:dyDescent="0.25">
      <c r="R57"/>
      <c r="S57"/>
      <c r="T57"/>
      <c r="U57"/>
      <c r="V57"/>
      <c r="W57"/>
      <c r="X57"/>
      <c r="Y57"/>
      <c r="Z57"/>
      <c r="AA57"/>
      <c r="AB57"/>
      <c r="AC57"/>
    </row>
    <row r="58" spans="18:29" x14ac:dyDescent="0.25">
      <c r="R58"/>
      <c r="S58"/>
      <c r="T58"/>
      <c r="U58"/>
      <c r="V58"/>
      <c r="W58"/>
      <c r="X58"/>
      <c r="Y58"/>
      <c r="Z58"/>
      <c r="AA58"/>
      <c r="AB58"/>
      <c r="AC58"/>
    </row>
    <row r="59" spans="18:29" x14ac:dyDescent="0.25">
      <c r="R59"/>
      <c r="S59"/>
      <c r="T59"/>
      <c r="U59"/>
      <c r="V59"/>
      <c r="W59"/>
      <c r="X59"/>
      <c r="Y59"/>
      <c r="Z59"/>
      <c r="AA59"/>
      <c r="AB59"/>
      <c r="AC59"/>
    </row>
    <row r="60" spans="18:29" x14ac:dyDescent="0.25">
      <c r="R60"/>
      <c r="S60"/>
      <c r="T60"/>
      <c r="U60"/>
      <c r="V60"/>
      <c r="W60"/>
      <c r="X60"/>
      <c r="Y60"/>
      <c r="Z60"/>
      <c r="AA60"/>
      <c r="AB60"/>
      <c r="AC60"/>
    </row>
    <row r="61" spans="18:29" x14ac:dyDescent="0.25">
      <c r="R61"/>
      <c r="S61"/>
      <c r="T61"/>
      <c r="U61"/>
      <c r="V61"/>
      <c r="W61"/>
      <c r="X61"/>
      <c r="Y61"/>
      <c r="Z61"/>
      <c r="AA61"/>
      <c r="AB61"/>
      <c r="AC61"/>
    </row>
    <row r="62" spans="18:29" x14ac:dyDescent="0.25">
      <c r="R62"/>
      <c r="S62"/>
      <c r="T62"/>
      <c r="U62"/>
      <c r="V62"/>
      <c r="W62"/>
      <c r="X62"/>
      <c r="Y62"/>
      <c r="Z62"/>
      <c r="AA62"/>
      <c r="AB62"/>
      <c r="AC62"/>
    </row>
    <row r="63" spans="18:29" x14ac:dyDescent="0.25">
      <c r="R63"/>
      <c r="S63"/>
      <c r="T63"/>
      <c r="U63"/>
      <c r="V63"/>
      <c r="W63"/>
      <c r="X63"/>
      <c r="Y63"/>
      <c r="Z63"/>
      <c r="AA63"/>
      <c r="AB63"/>
      <c r="AC63"/>
    </row>
    <row r="64" spans="18:29" x14ac:dyDescent="0.25">
      <c r="R64"/>
      <c r="S64"/>
      <c r="T64"/>
      <c r="U64"/>
      <c r="V64"/>
      <c r="W64"/>
      <c r="X64"/>
      <c r="Y64"/>
      <c r="Z64"/>
      <c r="AA64"/>
      <c r="AB64"/>
      <c r="AC64"/>
    </row>
    <row r="65" spans="18:29" x14ac:dyDescent="0.25">
      <c r="R65"/>
      <c r="S65"/>
      <c r="T65"/>
      <c r="U65"/>
      <c r="V65"/>
      <c r="W65"/>
      <c r="X65"/>
      <c r="Y65"/>
      <c r="Z65"/>
      <c r="AA65"/>
      <c r="AB65"/>
      <c r="AC65"/>
    </row>
    <row r="66" spans="18:29" x14ac:dyDescent="0.25">
      <c r="R66"/>
      <c r="S66"/>
      <c r="T66"/>
      <c r="U66"/>
      <c r="V66"/>
      <c r="W66"/>
      <c r="X66"/>
      <c r="Y66"/>
      <c r="Z66"/>
      <c r="AA66"/>
      <c r="AB66"/>
      <c r="AC66"/>
    </row>
    <row r="67" spans="18:29" x14ac:dyDescent="0.25">
      <c r="R67"/>
      <c r="S67"/>
      <c r="T67"/>
      <c r="U67"/>
      <c r="V67"/>
      <c r="W67"/>
      <c r="X67"/>
      <c r="Y67"/>
      <c r="Z67"/>
      <c r="AA67"/>
      <c r="AB67"/>
      <c r="AC67"/>
    </row>
    <row r="68" spans="18:29" x14ac:dyDescent="0.25">
      <c r="R68"/>
      <c r="S68"/>
      <c r="T68"/>
      <c r="U68"/>
      <c r="V68"/>
      <c r="W68"/>
      <c r="X68"/>
      <c r="Y68"/>
      <c r="Z68"/>
      <c r="AA68"/>
      <c r="AB68"/>
      <c r="AC68"/>
    </row>
    <row r="69" spans="18:29" x14ac:dyDescent="0.25">
      <c r="R69"/>
      <c r="S69"/>
      <c r="T69"/>
      <c r="U69"/>
      <c r="V69"/>
      <c r="W69"/>
      <c r="X69"/>
      <c r="Y69"/>
      <c r="Z69"/>
      <c r="AA69"/>
      <c r="AB69"/>
      <c r="AC69"/>
    </row>
    <row r="70" spans="18:29" x14ac:dyDescent="0.25">
      <c r="R70"/>
      <c r="S70"/>
      <c r="T70"/>
      <c r="U70"/>
      <c r="V70"/>
      <c r="W70"/>
      <c r="X70"/>
      <c r="Y70"/>
      <c r="Z70"/>
      <c r="AA70"/>
      <c r="AB70"/>
      <c r="AC70"/>
    </row>
    <row r="71" spans="18:29" x14ac:dyDescent="0.25">
      <c r="R71"/>
      <c r="S71"/>
      <c r="T71"/>
      <c r="U71"/>
      <c r="V71"/>
      <c r="W71"/>
      <c r="X71"/>
      <c r="Y71"/>
      <c r="Z71"/>
      <c r="AA71"/>
      <c r="AB71"/>
      <c r="AC71"/>
    </row>
    <row r="72" spans="18:29" x14ac:dyDescent="0.25">
      <c r="R72"/>
      <c r="S72"/>
      <c r="T72"/>
      <c r="U72"/>
      <c r="V72"/>
      <c r="W72"/>
      <c r="X72"/>
      <c r="Y72"/>
      <c r="Z72"/>
      <c r="AA72"/>
      <c r="AB72"/>
      <c r="AC72"/>
    </row>
    <row r="73" spans="18:29" x14ac:dyDescent="0.25">
      <c r="R73"/>
      <c r="S73"/>
      <c r="T73"/>
      <c r="U73"/>
      <c r="V73"/>
      <c r="W73"/>
      <c r="X73"/>
      <c r="Y73"/>
      <c r="Z73"/>
      <c r="AA73"/>
      <c r="AB73"/>
      <c r="AC73"/>
    </row>
    <row r="74" spans="18:29" x14ac:dyDescent="0.25">
      <c r="R74"/>
      <c r="S74"/>
      <c r="T74"/>
      <c r="U74"/>
      <c r="V74"/>
      <c r="W74"/>
      <c r="X74"/>
      <c r="Y74"/>
      <c r="Z74"/>
      <c r="AA74"/>
      <c r="AB74"/>
      <c r="AC74"/>
    </row>
    <row r="75" spans="18:29" x14ac:dyDescent="0.25">
      <c r="R75"/>
      <c r="S75"/>
      <c r="T75"/>
      <c r="U75"/>
      <c r="V75"/>
      <c r="W75"/>
      <c r="X75"/>
      <c r="Y75"/>
      <c r="Z75"/>
      <c r="AA75"/>
      <c r="AB75"/>
      <c r="AC75"/>
    </row>
    <row r="76" spans="18:29" x14ac:dyDescent="0.25">
      <c r="R76"/>
      <c r="S76"/>
      <c r="T76"/>
      <c r="U76"/>
      <c r="V76"/>
      <c r="W76"/>
      <c r="X76"/>
      <c r="Y76"/>
      <c r="Z76"/>
      <c r="AA76"/>
      <c r="AB76"/>
      <c r="AC76"/>
    </row>
    <row r="77" spans="18:29" x14ac:dyDescent="0.25">
      <c r="R77"/>
      <c r="S77"/>
      <c r="T77"/>
      <c r="U77"/>
      <c r="V77"/>
      <c r="W77"/>
      <c r="X77"/>
      <c r="Y77"/>
      <c r="Z77"/>
      <c r="AA77"/>
      <c r="AB77"/>
      <c r="AC77"/>
    </row>
    <row r="78" spans="18:29" x14ac:dyDescent="0.25">
      <c r="R78"/>
      <c r="S78"/>
      <c r="T78"/>
      <c r="U78"/>
      <c r="V78"/>
      <c r="W78"/>
      <c r="X78"/>
      <c r="Y78"/>
      <c r="Z78"/>
      <c r="AA78"/>
      <c r="AB78"/>
      <c r="AC78"/>
    </row>
    <row r="79" spans="18:29" x14ac:dyDescent="0.25">
      <c r="R79"/>
      <c r="S79"/>
      <c r="T79"/>
      <c r="U79"/>
      <c r="V79"/>
      <c r="W79"/>
      <c r="X79"/>
      <c r="Y79"/>
      <c r="Z79"/>
      <c r="AA79"/>
      <c r="AB79"/>
      <c r="AC79"/>
    </row>
    <row r="80" spans="18:29" x14ac:dyDescent="0.25">
      <c r="R80"/>
      <c r="S80"/>
      <c r="T80"/>
      <c r="U80"/>
      <c r="V80"/>
      <c r="W80"/>
      <c r="X80"/>
      <c r="Y80"/>
      <c r="Z80"/>
      <c r="AA80"/>
      <c r="AB80"/>
      <c r="AC80"/>
    </row>
    <row r="81" spans="18:29" x14ac:dyDescent="0.25">
      <c r="R81"/>
      <c r="S81"/>
      <c r="T81"/>
      <c r="U81"/>
      <c r="V81"/>
      <c r="W81"/>
      <c r="X81"/>
      <c r="Y81"/>
      <c r="Z81"/>
      <c r="AA81"/>
      <c r="AB81"/>
      <c r="AC81"/>
    </row>
    <row r="82" spans="18:29" x14ac:dyDescent="0.25">
      <c r="R82"/>
      <c r="S82"/>
      <c r="T82"/>
      <c r="U82"/>
      <c r="V82"/>
      <c r="W82"/>
      <c r="X82"/>
      <c r="Y82"/>
      <c r="Z82"/>
      <c r="AA82"/>
      <c r="AB82"/>
      <c r="AC82"/>
    </row>
    <row r="83" spans="18:29" x14ac:dyDescent="0.25">
      <c r="R83"/>
      <c r="S83"/>
      <c r="T83"/>
      <c r="U83"/>
      <c r="V83"/>
      <c r="W83"/>
      <c r="X83"/>
      <c r="Y83"/>
      <c r="Z83"/>
      <c r="AA83"/>
      <c r="AB83"/>
      <c r="AC83"/>
    </row>
    <row r="84" spans="18:29" x14ac:dyDescent="0.25">
      <c r="R84"/>
      <c r="S84"/>
      <c r="T84"/>
      <c r="U84"/>
      <c r="V84"/>
      <c r="W84"/>
      <c r="X84"/>
      <c r="Y84"/>
      <c r="Z84"/>
      <c r="AA84"/>
      <c r="AB84"/>
      <c r="AC84"/>
    </row>
    <row r="85" spans="18:29" x14ac:dyDescent="0.25">
      <c r="R85"/>
      <c r="S85"/>
      <c r="T85"/>
      <c r="U85"/>
      <c r="V85"/>
      <c r="W85"/>
      <c r="X85"/>
      <c r="Y85"/>
      <c r="Z85"/>
      <c r="AA85"/>
      <c r="AB85"/>
      <c r="AC85"/>
    </row>
    <row r="86" spans="18:29" x14ac:dyDescent="0.25">
      <c r="R86"/>
      <c r="S86"/>
      <c r="T86"/>
      <c r="U86"/>
      <c r="V86"/>
      <c r="W86"/>
      <c r="X86"/>
      <c r="Y86"/>
      <c r="Z86"/>
      <c r="AA86"/>
      <c r="AB86"/>
      <c r="AC86"/>
    </row>
    <row r="87" spans="18:29" x14ac:dyDescent="0.25">
      <c r="R87"/>
      <c r="S87"/>
      <c r="T87"/>
      <c r="U87"/>
      <c r="V87"/>
      <c r="W87"/>
      <c r="X87"/>
      <c r="Y87"/>
      <c r="Z87"/>
      <c r="AA87"/>
      <c r="AB87"/>
      <c r="AC87"/>
    </row>
    <row r="88" spans="18:29" x14ac:dyDescent="0.25">
      <c r="R88"/>
      <c r="S88"/>
      <c r="T88"/>
      <c r="U88"/>
      <c r="V88"/>
      <c r="W88"/>
      <c r="X88"/>
      <c r="Y88"/>
      <c r="Z88"/>
      <c r="AA88"/>
      <c r="AB88"/>
      <c r="AC88"/>
    </row>
    <row r="89" spans="18:29" x14ac:dyDescent="0.25">
      <c r="R89"/>
      <c r="S89"/>
      <c r="T89"/>
      <c r="U89"/>
      <c r="V89"/>
      <c r="W89"/>
      <c r="X89"/>
      <c r="Y89"/>
      <c r="Z89"/>
      <c r="AA89"/>
      <c r="AB89"/>
      <c r="AC89"/>
    </row>
    <row r="90" spans="18:29" x14ac:dyDescent="0.25">
      <c r="R90"/>
      <c r="S90"/>
      <c r="T90"/>
      <c r="U90"/>
      <c r="V90"/>
      <c r="W90"/>
      <c r="X90"/>
      <c r="Y90"/>
      <c r="Z90"/>
      <c r="AA90"/>
      <c r="AB90"/>
      <c r="AC90"/>
    </row>
    <row r="91" spans="18:29" x14ac:dyDescent="0.25">
      <c r="R91"/>
      <c r="S91"/>
      <c r="T91"/>
      <c r="U91"/>
      <c r="V91"/>
      <c r="W91"/>
      <c r="X91"/>
      <c r="Y91"/>
      <c r="Z91"/>
      <c r="AA91"/>
      <c r="AB91"/>
      <c r="AC91"/>
    </row>
    <row r="92" spans="18:29" x14ac:dyDescent="0.25">
      <c r="R92"/>
      <c r="S92"/>
      <c r="T92"/>
      <c r="U92"/>
      <c r="V92"/>
      <c r="W92"/>
      <c r="X92"/>
      <c r="Y92"/>
      <c r="Z92"/>
      <c r="AA92"/>
      <c r="AB92"/>
      <c r="AC92"/>
    </row>
    <row r="93" spans="18:29" x14ac:dyDescent="0.25">
      <c r="R93"/>
      <c r="S93"/>
      <c r="T93"/>
      <c r="U93"/>
      <c r="V93"/>
      <c r="W93"/>
      <c r="X93"/>
      <c r="Y93"/>
      <c r="Z93"/>
      <c r="AA93"/>
      <c r="AB93"/>
      <c r="AC93"/>
    </row>
    <row r="94" spans="18:29" x14ac:dyDescent="0.25">
      <c r="R94"/>
      <c r="S94"/>
      <c r="T94"/>
      <c r="U94"/>
      <c r="V94"/>
      <c r="W94"/>
      <c r="X94"/>
      <c r="Y94"/>
      <c r="Z94"/>
      <c r="AA94"/>
      <c r="AB94"/>
      <c r="AC94"/>
    </row>
    <row r="95" spans="18:29" x14ac:dyDescent="0.25">
      <c r="R95"/>
      <c r="S95"/>
      <c r="T95"/>
      <c r="U95"/>
      <c r="V95"/>
      <c r="W95"/>
      <c r="X95"/>
      <c r="Y95"/>
      <c r="Z95"/>
      <c r="AA95"/>
      <c r="AB95"/>
      <c r="AC95"/>
    </row>
    <row r="96" spans="18:29" x14ac:dyDescent="0.25">
      <c r="R96"/>
      <c r="S96"/>
      <c r="T96"/>
      <c r="U96"/>
      <c r="V96"/>
      <c r="W96"/>
      <c r="X96"/>
      <c r="Y96"/>
      <c r="Z96"/>
      <c r="AA96"/>
      <c r="AB96"/>
      <c r="AC96"/>
    </row>
    <row r="97" spans="18:29" x14ac:dyDescent="0.25">
      <c r="R97"/>
      <c r="S97"/>
      <c r="T97"/>
      <c r="U97"/>
      <c r="V97"/>
      <c r="W97"/>
      <c r="X97"/>
      <c r="Y97"/>
      <c r="Z97"/>
      <c r="AA97"/>
      <c r="AB97"/>
      <c r="AC97"/>
    </row>
    <row r="98" spans="18:29" x14ac:dyDescent="0.25">
      <c r="R98"/>
      <c r="S98"/>
      <c r="T98"/>
      <c r="U98"/>
      <c r="V98"/>
      <c r="W98"/>
      <c r="X98"/>
      <c r="Y98"/>
      <c r="Z98"/>
      <c r="AA98"/>
      <c r="AB98"/>
      <c r="AC98"/>
    </row>
    <row r="99" spans="18:29" x14ac:dyDescent="0.25">
      <c r="R99"/>
      <c r="S99"/>
      <c r="T99"/>
      <c r="U99"/>
      <c r="V99"/>
      <c r="W99"/>
      <c r="X99"/>
      <c r="Y99"/>
      <c r="Z99"/>
      <c r="AA99"/>
      <c r="AB99"/>
      <c r="AC99"/>
    </row>
    <row r="100" spans="18:29" x14ac:dyDescent="0.25">
      <c r="R100"/>
      <c r="S100"/>
      <c r="T100"/>
      <c r="U100"/>
      <c r="V100"/>
      <c r="W100"/>
      <c r="X100"/>
      <c r="Y100"/>
      <c r="Z100"/>
      <c r="AA100"/>
      <c r="AB100"/>
      <c r="AC100"/>
    </row>
    <row r="101" spans="18:29" x14ac:dyDescent="0.25">
      <c r="R101"/>
      <c r="S101"/>
      <c r="T101"/>
      <c r="U101"/>
      <c r="V101"/>
      <c r="W101"/>
      <c r="X101"/>
      <c r="Y101"/>
      <c r="Z101"/>
      <c r="AA101"/>
      <c r="AB101"/>
      <c r="AC101"/>
    </row>
    <row r="102" spans="18:29" x14ac:dyDescent="0.25">
      <c r="R102"/>
      <c r="S102"/>
      <c r="T102"/>
      <c r="U102"/>
      <c r="V102"/>
      <c r="W102"/>
      <c r="X102"/>
      <c r="Y102"/>
      <c r="Z102"/>
      <c r="AA102"/>
      <c r="AB102"/>
      <c r="AC102"/>
    </row>
    <row r="103" spans="18:29" x14ac:dyDescent="0.25">
      <c r="R103"/>
      <c r="S103"/>
      <c r="T103"/>
      <c r="U103"/>
      <c r="V103"/>
      <c r="W103"/>
      <c r="X103"/>
      <c r="Y103"/>
      <c r="Z103"/>
      <c r="AA103"/>
      <c r="AB103"/>
      <c r="AC103"/>
    </row>
    <row r="104" spans="18:29" x14ac:dyDescent="0.25">
      <c r="R104"/>
      <c r="S104"/>
      <c r="T104"/>
      <c r="U104"/>
      <c r="V104"/>
      <c r="W104"/>
      <c r="X104"/>
      <c r="Y104"/>
      <c r="Z104"/>
      <c r="AA104"/>
      <c r="AB104"/>
      <c r="AC104"/>
    </row>
    <row r="105" spans="18:29" x14ac:dyDescent="0.25">
      <c r="R105"/>
      <c r="S105"/>
      <c r="T105"/>
      <c r="U105"/>
      <c r="V105"/>
      <c r="W105"/>
      <c r="X105"/>
      <c r="Y105"/>
      <c r="Z105"/>
      <c r="AA105"/>
      <c r="AB105"/>
      <c r="AC105"/>
    </row>
    <row r="106" spans="18:29" x14ac:dyDescent="0.25">
      <c r="R106"/>
      <c r="S106"/>
      <c r="T106"/>
      <c r="U106"/>
      <c r="V106"/>
      <c r="W106"/>
      <c r="X106"/>
      <c r="Y106"/>
      <c r="Z106"/>
      <c r="AA106"/>
      <c r="AB106"/>
      <c r="AC106"/>
    </row>
    <row r="107" spans="18:29" x14ac:dyDescent="0.25">
      <c r="R107"/>
      <c r="S107"/>
      <c r="T107"/>
      <c r="U107"/>
      <c r="V107"/>
      <c r="W107"/>
      <c r="X107"/>
      <c r="Y107"/>
      <c r="Z107"/>
      <c r="AA107"/>
      <c r="AB107"/>
      <c r="AC107"/>
    </row>
    <row r="108" spans="18:29" x14ac:dyDescent="0.25">
      <c r="R108"/>
      <c r="S108"/>
      <c r="T108"/>
      <c r="U108"/>
      <c r="V108"/>
      <c r="W108"/>
      <c r="X108"/>
      <c r="Y108"/>
      <c r="Z108"/>
      <c r="AA108"/>
      <c r="AB108"/>
      <c r="AC108"/>
    </row>
    <row r="109" spans="18:29" x14ac:dyDescent="0.25">
      <c r="R109"/>
      <c r="S109"/>
      <c r="T109"/>
      <c r="U109"/>
      <c r="V109"/>
      <c r="W109"/>
      <c r="X109"/>
      <c r="Y109"/>
      <c r="Z109"/>
      <c r="AA109"/>
      <c r="AB109"/>
      <c r="AC109"/>
    </row>
    <row r="110" spans="18:29" x14ac:dyDescent="0.25">
      <c r="R110"/>
      <c r="S110"/>
      <c r="T110"/>
      <c r="U110"/>
      <c r="V110"/>
      <c r="W110"/>
      <c r="X110"/>
      <c r="Y110"/>
      <c r="Z110"/>
      <c r="AA110"/>
      <c r="AB110"/>
      <c r="AC110"/>
    </row>
    <row r="111" spans="18:29" x14ac:dyDescent="0.25">
      <c r="R111"/>
      <c r="S111"/>
      <c r="T111"/>
      <c r="U111"/>
      <c r="V111"/>
      <c r="W111"/>
      <c r="X111"/>
      <c r="Y111"/>
      <c r="Z111"/>
      <c r="AA111"/>
      <c r="AB111"/>
      <c r="AC111"/>
    </row>
    <row r="112" spans="18:29" x14ac:dyDescent="0.25">
      <c r="R112"/>
      <c r="S112"/>
      <c r="T112"/>
      <c r="U112"/>
      <c r="V112"/>
      <c r="W112"/>
      <c r="X112"/>
      <c r="Y112"/>
      <c r="Z112"/>
      <c r="AA112"/>
      <c r="AB112"/>
      <c r="AC112"/>
    </row>
    <row r="113" spans="18:29" x14ac:dyDescent="0.25">
      <c r="R113"/>
      <c r="S113"/>
      <c r="T113"/>
      <c r="U113"/>
      <c r="V113"/>
      <c r="W113"/>
      <c r="X113"/>
      <c r="Y113"/>
      <c r="Z113"/>
      <c r="AA113"/>
      <c r="AB113"/>
      <c r="AC113"/>
    </row>
    <row r="114" spans="18:29" x14ac:dyDescent="0.25">
      <c r="R114"/>
      <c r="S114"/>
      <c r="T114"/>
      <c r="U114"/>
      <c r="V114"/>
      <c r="W114"/>
      <c r="X114"/>
      <c r="Y114"/>
      <c r="Z114"/>
      <c r="AA114"/>
      <c r="AB114"/>
      <c r="AC114"/>
    </row>
    <row r="115" spans="18:29" x14ac:dyDescent="0.25">
      <c r="R115"/>
      <c r="S115"/>
      <c r="T115"/>
      <c r="U115"/>
      <c r="V115"/>
      <c r="W115"/>
      <c r="X115"/>
      <c r="Y115"/>
      <c r="Z115"/>
      <c r="AA115"/>
      <c r="AB115"/>
      <c r="AC115"/>
    </row>
    <row r="116" spans="18:29" x14ac:dyDescent="0.25">
      <c r="R116"/>
      <c r="S116"/>
      <c r="T116"/>
      <c r="U116"/>
      <c r="V116"/>
      <c r="W116"/>
      <c r="X116"/>
      <c r="Y116"/>
      <c r="Z116"/>
      <c r="AA116"/>
      <c r="AB116"/>
      <c r="AC116"/>
    </row>
    <row r="117" spans="18:29" x14ac:dyDescent="0.25">
      <c r="R117"/>
      <c r="S117"/>
      <c r="T117"/>
      <c r="U117"/>
      <c r="V117"/>
      <c r="W117"/>
      <c r="X117"/>
      <c r="Y117"/>
      <c r="Z117"/>
      <c r="AA117"/>
      <c r="AB117"/>
      <c r="AC117"/>
    </row>
    <row r="118" spans="18:29" x14ac:dyDescent="0.25">
      <c r="R118"/>
      <c r="S118"/>
      <c r="T118"/>
      <c r="U118"/>
      <c r="V118"/>
      <c r="W118"/>
      <c r="X118"/>
      <c r="Y118"/>
      <c r="Z118"/>
      <c r="AA118"/>
      <c r="AB118"/>
      <c r="AC118"/>
    </row>
    <row r="119" spans="18:29" x14ac:dyDescent="0.25">
      <c r="R119"/>
      <c r="S119"/>
      <c r="T119"/>
      <c r="U119"/>
      <c r="V119"/>
      <c r="W119"/>
      <c r="X119"/>
      <c r="Y119"/>
      <c r="Z119"/>
      <c r="AA119"/>
      <c r="AB119"/>
      <c r="AC119"/>
    </row>
    <row r="120" spans="18:29" x14ac:dyDescent="0.25">
      <c r="R120"/>
      <c r="S120"/>
      <c r="T120"/>
      <c r="U120"/>
      <c r="V120"/>
      <c r="W120"/>
      <c r="X120"/>
      <c r="Y120"/>
      <c r="Z120"/>
      <c r="AA120"/>
      <c r="AB120"/>
      <c r="AC120"/>
    </row>
    <row r="121" spans="18:29" x14ac:dyDescent="0.25">
      <c r="R121"/>
      <c r="S121"/>
      <c r="T121"/>
      <c r="U121"/>
      <c r="V121"/>
      <c r="W121"/>
      <c r="X121"/>
      <c r="Y121"/>
      <c r="Z121"/>
      <c r="AA121"/>
      <c r="AB121"/>
      <c r="AC121"/>
    </row>
    <row r="122" spans="18:29" x14ac:dyDescent="0.25">
      <c r="R122"/>
      <c r="S122"/>
      <c r="T122"/>
      <c r="U122"/>
      <c r="V122"/>
      <c r="W122"/>
      <c r="X122"/>
      <c r="Y122"/>
      <c r="Z122"/>
      <c r="AA122"/>
      <c r="AB122"/>
      <c r="AC122"/>
    </row>
    <row r="123" spans="18:29" x14ac:dyDescent="0.25">
      <c r="R123"/>
      <c r="S123"/>
      <c r="T123"/>
      <c r="U123"/>
      <c r="V123"/>
      <c r="W123"/>
      <c r="X123"/>
      <c r="Y123"/>
      <c r="Z123"/>
      <c r="AA123"/>
      <c r="AB123"/>
      <c r="AC123"/>
    </row>
    <row r="124" spans="18:29" x14ac:dyDescent="0.25">
      <c r="R124"/>
      <c r="S124"/>
      <c r="T124"/>
      <c r="U124"/>
      <c r="V124"/>
      <c r="W124"/>
      <c r="X124"/>
      <c r="Y124"/>
      <c r="Z124"/>
      <c r="AA124"/>
      <c r="AB124"/>
      <c r="AC124"/>
    </row>
    <row r="125" spans="18:29" x14ac:dyDescent="0.25">
      <c r="R125"/>
      <c r="S125"/>
      <c r="T125"/>
      <c r="U125"/>
      <c r="V125"/>
      <c r="W125"/>
      <c r="X125"/>
      <c r="Y125"/>
      <c r="Z125"/>
      <c r="AA125"/>
      <c r="AB125"/>
      <c r="AC125"/>
    </row>
    <row r="126" spans="18:29" x14ac:dyDescent="0.25">
      <c r="R126"/>
      <c r="S126"/>
      <c r="T126"/>
      <c r="U126"/>
      <c r="V126"/>
      <c r="W126"/>
      <c r="X126"/>
      <c r="Y126"/>
      <c r="Z126"/>
      <c r="AA126"/>
      <c r="AB126"/>
      <c r="AC126"/>
    </row>
    <row r="127" spans="18:29" x14ac:dyDescent="0.25">
      <c r="R127"/>
      <c r="S127"/>
      <c r="T127"/>
      <c r="U127"/>
      <c r="V127"/>
      <c r="W127"/>
      <c r="X127"/>
      <c r="Y127"/>
      <c r="Z127"/>
      <c r="AA127"/>
      <c r="AB127"/>
      <c r="AC127"/>
    </row>
    <row r="128" spans="18:29" x14ac:dyDescent="0.25">
      <c r="R128"/>
      <c r="S128"/>
      <c r="T128"/>
      <c r="U128"/>
      <c r="V128"/>
      <c r="W128"/>
      <c r="X128"/>
      <c r="Y128"/>
      <c r="Z128"/>
      <c r="AA128"/>
      <c r="AB128"/>
      <c r="AC128"/>
    </row>
    <row r="129" spans="18:29" x14ac:dyDescent="0.25">
      <c r="R129"/>
      <c r="S129"/>
      <c r="T129"/>
      <c r="U129"/>
      <c r="V129"/>
      <c r="W129"/>
      <c r="X129"/>
      <c r="Y129"/>
      <c r="Z129"/>
      <c r="AA129"/>
      <c r="AB129"/>
      <c r="AC129"/>
    </row>
    <row r="130" spans="18:29" x14ac:dyDescent="0.25">
      <c r="R130"/>
      <c r="S130"/>
      <c r="T130"/>
      <c r="U130"/>
      <c r="V130"/>
      <c r="W130"/>
      <c r="X130"/>
      <c r="Y130"/>
      <c r="Z130"/>
      <c r="AA130"/>
      <c r="AB130"/>
      <c r="AC130"/>
    </row>
    <row r="131" spans="18:29" x14ac:dyDescent="0.25">
      <c r="R131"/>
      <c r="S131"/>
      <c r="T131"/>
      <c r="U131"/>
      <c r="V131"/>
      <c r="W131"/>
      <c r="X131"/>
      <c r="Y131"/>
      <c r="Z131"/>
      <c r="AA131"/>
      <c r="AB131"/>
      <c r="AC131"/>
    </row>
    <row r="132" spans="18:29" x14ac:dyDescent="0.25">
      <c r="R132"/>
      <c r="S132"/>
      <c r="T132"/>
      <c r="U132"/>
      <c r="V132"/>
      <c r="W132"/>
      <c r="X132"/>
      <c r="Y132"/>
      <c r="Z132"/>
      <c r="AA132"/>
      <c r="AB132"/>
      <c r="AC132"/>
    </row>
    <row r="133" spans="18:29" x14ac:dyDescent="0.25">
      <c r="R133"/>
      <c r="S133"/>
      <c r="T133"/>
      <c r="U133"/>
      <c r="V133"/>
      <c r="W133"/>
      <c r="X133"/>
      <c r="Y133"/>
      <c r="Z133"/>
      <c r="AA133"/>
      <c r="AB133"/>
      <c r="AC133"/>
    </row>
    <row r="134" spans="18:29" x14ac:dyDescent="0.25">
      <c r="R134"/>
      <c r="S134"/>
      <c r="T134"/>
      <c r="U134"/>
      <c r="V134"/>
      <c r="W134"/>
      <c r="X134"/>
      <c r="Y134"/>
      <c r="Z134"/>
      <c r="AA134"/>
      <c r="AB134"/>
      <c r="AC134"/>
    </row>
    <row r="135" spans="18:29" x14ac:dyDescent="0.25">
      <c r="R135"/>
      <c r="S135"/>
      <c r="T135"/>
      <c r="U135"/>
      <c r="V135"/>
      <c r="W135"/>
      <c r="X135"/>
      <c r="Y135"/>
      <c r="Z135"/>
      <c r="AA135"/>
      <c r="AB135"/>
      <c r="AC135"/>
    </row>
    <row r="136" spans="18:29" x14ac:dyDescent="0.25">
      <c r="R136"/>
      <c r="S136"/>
      <c r="T136"/>
      <c r="U136"/>
      <c r="V136"/>
      <c r="W136"/>
      <c r="X136"/>
      <c r="Y136"/>
      <c r="Z136"/>
      <c r="AA136"/>
      <c r="AB136"/>
      <c r="AC136"/>
    </row>
    <row r="137" spans="18:29" x14ac:dyDescent="0.25">
      <c r="R137"/>
      <c r="S137"/>
      <c r="T137"/>
      <c r="U137"/>
      <c r="V137"/>
      <c r="W137"/>
      <c r="X137"/>
      <c r="Y137"/>
      <c r="Z137"/>
      <c r="AA137"/>
      <c r="AB137"/>
      <c r="AC137"/>
    </row>
    <row r="138" spans="18:29" x14ac:dyDescent="0.25">
      <c r="R138"/>
      <c r="S138"/>
      <c r="T138"/>
      <c r="U138"/>
      <c r="V138"/>
      <c r="W138"/>
      <c r="X138"/>
      <c r="Y138"/>
      <c r="Z138"/>
      <c r="AA138"/>
      <c r="AB138"/>
      <c r="AC138"/>
    </row>
    <row r="139" spans="18:29" x14ac:dyDescent="0.25">
      <c r="R139"/>
      <c r="S139"/>
      <c r="T139"/>
      <c r="U139"/>
      <c r="V139"/>
      <c r="W139"/>
      <c r="X139"/>
      <c r="Y139"/>
      <c r="Z139"/>
      <c r="AA139"/>
      <c r="AB139"/>
      <c r="AC139"/>
    </row>
    <row r="140" spans="18:29" x14ac:dyDescent="0.25">
      <c r="R140"/>
      <c r="S140"/>
      <c r="T140"/>
      <c r="U140"/>
      <c r="V140"/>
      <c r="W140"/>
      <c r="X140"/>
      <c r="Y140"/>
      <c r="Z140"/>
      <c r="AA140"/>
      <c r="AB140"/>
      <c r="AC140"/>
    </row>
    <row r="141" spans="18:29" x14ac:dyDescent="0.25">
      <c r="R141"/>
      <c r="S141"/>
      <c r="T141"/>
      <c r="U141"/>
      <c r="V141"/>
      <c r="W141"/>
      <c r="X141"/>
      <c r="Y141"/>
      <c r="Z141"/>
      <c r="AA141"/>
      <c r="AB141"/>
      <c r="AC141"/>
    </row>
    <row r="142" spans="18:29" x14ac:dyDescent="0.25">
      <c r="R142"/>
      <c r="S142"/>
      <c r="T142"/>
      <c r="U142"/>
      <c r="V142"/>
      <c r="W142"/>
      <c r="X142"/>
      <c r="Y142"/>
      <c r="Z142"/>
      <c r="AA142"/>
      <c r="AB142"/>
      <c r="AC142"/>
    </row>
    <row r="143" spans="18:29" x14ac:dyDescent="0.25">
      <c r="R143"/>
      <c r="S143"/>
      <c r="T143"/>
      <c r="U143"/>
      <c r="V143"/>
      <c r="W143"/>
      <c r="X143"/>
      <c r="Y143"/>
      <c r="Z143"/>
      <c r="AA143"/>
      <c r="AB143"/>
      <c r="AC143"/>
    </row>
    <row r="144" spans="18:29" x14ac:dyDescent="0.25">
      <c r="R144"/>
      <c r="S144"/>
      <c r="T144"/>
      <c r="U144"/>
      <c r="V144"/>
      <c r="W144"/>
      <c r="X144"/>
      <c r="Y144"/>
      <c r="Z144"/>
      <c r="AA144"/>
      <c r="AB144"/>
      <c r="AC144"/>
    </row>
    <row r="145" spans="18:29" x14ac:dyDescent="0.25">
      <c r="R145"/>
      <c r="S145"/>
      <c r="T145"/>
      <c r="U145"/>
      <c r="V145"/>
      <c r="W145"/>
      <c r="X145"/>
      <c r="Y145"/>
      <c r="Z145"/>
      <c r="AA145"/>
      <c r="AB145"/>
      <c r="AC145"/>
    </row>
    <row r="146" spans="18:29" x14ac:dyDescent="0.25">
      <c r="R146"/>
      <c r="S146"/>
      <c r="T146"/>
      <c r="U146"/>
      <c r="V146"/>
      <c r="W146"/>
      <c r="X146"/>
      <c r="Y146"/>
      <c r="Z146"/>
      <c r="AA146"/>
      <c r="AB146"/>
      <c r="AC146"/>
    </row>
    <row r="147" spans="18:29" x14ac:dyDescent="0.25">
      <c r="R147"/>
      <c r="S147"/>
      <c r="T147"/>
      <c r="U147"/>
      <c r="V147"/>
      <c r="W147"/>
      <c r="X147"/>
      <c r="Y147"/>
      <c r="Z147"/>
      <c r="AA147"/>
      <c r="AB147"/>
      <c r="AC147"/>
    </row>
    <row r="148" spans="18:29" x14ac:dyDescent="0.25">
      <c r="R148"/>
      <c r="S148"/>
      <c r="T148"/>
      <c r="U148"/>
      <c r="V148"/>
      <c r="W148"/>
      <c r="X148"/>
      <c r="Y148"/>
      <c r="Z148"/>
      <c r="AA148"/>
      <c r="AB148"/>
      <c r="AC148"/>
    </row>
    <row r="149" spans="18:29" x14ac:dyDescent="0.25">
      <c r="R149"/>
      <c r="S149"/>
      <c r="T149"/>
      <c r="U149"/>
      <c r="V149"/>
      <c r="W149"/>
      <c r="X149"/>
      <c r="Y149"/>
      <c r="Z149"/>
      <c r="AA149"/>
      <c r="AB149"/>
      <c r="AC149"/>
    </row>
    <row r="150" spans="18:29" x14ac:dyDescent="0.25">
      <c r="R150"/>
      <c r="S150"/>
      <c r="T150"/>
      <c r="U150"/>
      <c r="V150"/>
      <c r="W150"/>
      <c r="X150"/>
      <c r="Y150"/>
      <c r="Z150"/>
      <c r="AA150"/>
      <c r="AB150"/>
      <c r="AC150"/>
    </row>
    <row r="151" spans="18:29" x14ac:dyDescent="0.25">
      <c r="R151"/>
      <c r="S151"/>
      <c r="T151"/>
      <c r="U151"/>
      <c r="V151"/>
      <c r="W151"/>
      <c r="X151"/>
      <c r="Y151"/>
      <c r="Z151"/>
      <c r="AA151"/>
      <c r="AB151"/>
      <c r="AC151"/>
    </row>
    <row r="152" spans="18:29" x14ac:dyDescent="0.25">
      <c r="R152"/>
      <c r="S152"/>
      <c r="T152"/>
      <c r="U152"/>
      <c r="V152"/>
      <c r="W152"/>
      <c r="X152"/>
      <c r="Y152"/>
      <c r="Z152"/>
      <c r="AA152"/>
      <c r="AB152"/>
      <c r="AC152"/>
    </row>
    <row r="153" spans="18:29" x14ac:dyDescent="0.25">
      <c r="R153"/>
      <c r="S153"/>
      <c r="T153"/>
      <c r="U153"/>
      <c r="V153"/>
      <c r="W153"/>
      <c r="X153"/>
      <c r="Y153"/>
      <c r="Z153"/>
      <c r="AA153"/>
      <c r="AB153"/>
      <c r="AC153"/>
    </row>
    <row r="154" spans="18:29" x14ac:dyDescent="0.25">
      <c r="R154"/>
      <c r="S154"/>
      <c r="T154"/>
      <c r="U154"/>
      <c r="V154"/>
      <c r="W154"/>
      <c r="X154"/>
      <c r="Y154"/>
      <c r="Z154"/>
      <c r="AA154"/>
      <c r="AB154"/>
      <c r="AC154"/>
    </row>
    <row r="155" spans="18:29" x14ac:dyDescent="0.25">
      <c r="R155"/>
      <c r="S155"/>
      <c r="T155"/>
      <c r="U155"/>
      <c r="V155"/>
      <c r="W155"/>
      <c r="X155"/>
      <c r="Y155"/>
      <c r="Z155"/>
      <c r="AA155"/>
      <c r="AB155"/>
      <c r="AC155"/>
    </row>
    <row r="156" spans="18:29" x14ac:dyDescent="0.25">
      <c r="R156"/>
      <c r="S156"/>
      <c r="T156"/>
      <c r="U156"/>
      <c r="V156"/>
      <c r="W156"/>
      <c r="X156"/>
      <c r="Y156"/>
      <c r="Z156"/>
      <c r="AA156"/>
      <c r="AB156"/>
      <c r="AC156"/>
    </row>
    <row r="157" spans="18:29" x14ac:dyDescent="0.25">
      <c r="R157"/>
      <c r="S157"/>
      <c r="T157"/>
      <c r="U157"/>
      <c r="V157"/>
      <c r="W157"/>
      <c r="X157"/>
      <c r="Y157"/>
      <c r="Z157"/>
      <c r="AA157"/>
      <c r="AB157"/>
      <c r="AC157"/>
    </row>
    <row r="158" spans="18:29" x14ac:dyDescent="0.25">
      <c r="R158"/>
      <c r="S158"/>
      <c r="T158"/>
      <c r="U158"/>
      <c r="V158"/>
      <c r="W158"/>
      <c r="X158"/>
      <c r="Y158"/>
      <c r="Z158"/>
      <c r="AA158"/>
      <c r="AB158"/>
      <c r="AC158"/>
    </row>
    <row r="159" spans="18:29" x14ac:dyDescent="0.25">
      <c r="R159"/>
      <c r="S159"/>
      <c r="T159"/>
      <c r="U159"/>
      <c r="V159"/>
      <c r="W159"/>
      <c r="X159"/>
      <c r="Y159"/>
      <c r="Z159"/>
      <c r="AA159"/>
      <c r="AB159"/>
      <c r="AC159"/>
    </row>
    <row r="160" spans="18:29" x14ac:dyDescent="0.25">
      <c r="R160"/>
      <c r="S160"/>
      <c r="T160"/>
      <c r="U160"/>
      <c r="V160"/>
      <c r="W160"/>
      <c r="X160"/>
      <c r="Y160"/>
      <c r="Z160"/>
      <c r="AA160"/>
      <c r="AB160"/>
      <c r="AC160"/>
    </row>
    <row r="161" spans="18:29" x14ac:dyDescent="0.25">
      <c r="R161"/>
      <c r="S161"/>
      <c r="T161"/>
      <c r="U161"/>
      <c r="V161"/>
      <c r="W161"/>
      <c r="X161"/>
      <c r="Y161"/>
      <c r="Z161"/>
      <c r="AA161"/>
      <c r="AB161"/>
      <c r="AC161"/>
    </row>
    <row r="162" spans="18:29" x14ac:dyDescent="0.25">
      <c r="R162"/>
      <c r="S162"/>
      <c r="T162"/>
      <c r="U162"/>
      <c r="V162"/>
      <c r="W162"/>
      <c r="X162"/>
      <c r="Y162"/>
      <c r="Z162"/>
      <c r="AA162"/>
      <c r="AB162"/>
      <c r="AC162"/>
    </row>
    <row r="163" spans="18:29" x14ac:dyDescent="0.25">
      <c r="R163"/>
      <c r="S163"/>
      <c r="T163"/>
      <c r="U163"/>
      <c r="V163"/>
      <c r="W163"/>
      <c r="X163"/>
      <c r="Y163"/>
      <c r="Z163"/>
      <c r="AA163"/>
      <c r="AB163"/>
      <c r="AC163"/>
    </row>
    <row r="164" spans="18:29" x14ac:dyDescent="0.25">
      <c r="R164"/>
      <c r="S164"/>
      <c r="T164"/>
      <c r="U164"/>
      <c r="V164"/>
      <c r="W164"/>
      <c r="X164"/>
      <c r="Y164"/>
      <c r="Z164"/>
      <c r="AA164"/>
      <c r="AB164"/>
      <c r="AC164"/>
    </row>
    <row r="165" spans="18:29" x14ac:dyDescent="0.25">
      <c r="R165"/>
      <c r="S165"/>
      <c r="T165"/>
      <c r="U165"/>
      <c r="V165"/>
      <c r="W165"/>
      <c r="X165"/>
      <c r="Y165"/>
      <c r="Z165"/>
      <c r="AA165"/>
      <c r="AB165"/>
      <c r="AC165"/>
    </row>
    <row r="166" spans="18:29" x14ac:dyDescent="0.25">
      <c r="R166"/>
      <c r="S166"/>
      <c r="T166"/>
      <c r="U166"/>
      <c r="V166"/>
      <c r="W166"/>
      <c r="X166"/>
      <c r="Y166"/>
      <c r="Z166"/>
      <c r="AA166"/>
      <c r="AB166"/>
      <c r="AC166"/>
    </row>
    <row r="167" spans="18:29" x14ac:dyDescent="0.25">
      <c r="R167"/>
      <c r="S167"/>
      <c r="T167"/>
      <c r="U167"/>
      <c r="V167"/>
      <c r="W167"/>
      <c r="X167"/>
      <c r="Y167"/>
      <c r="Z167"/>
      <c r="AA167"/>
      <c r="AB167"/>
      <c r="AC167"/>
    </row>
    <row r="168" spans="18:29" x14ac:dyDescent="0.25">
      <c r="R168"/>
      <c r="S168"/>
      <c r="T168"/>
      <c r="U168"/>
      <c r="V168"/>
      <c r="W168"/>
      <c r="X168"/>
      <c r="Y168"/>
      <c r="Z168"/>
      <c r="AA168"/>
      <c r="AB168"/>
      <c r="AC168"/>
    </row>
    <row r="169" spans="18:29" x14ac:dyDescent="0.25">
      <c r="R169"/>
      <c r="S169"/>
      <c r="T169"/>
      <c r="U169"/>
      <c r="V169"/>
      <c r="W169"/>
      <c r="X169"/>
      <c r="Y169"/>
      <c r="Z169"/>
      <c r="AA169"/>
      <c r="AB169"/>
      <c r="AC169"/>
    </row>
    <row r="170" spans="18:29" x14ac:dyDescent="0.25">
      <c r="R170"/>
      <c r="S170"/>
      <c r="T170"/>
      <c r="U170"/>
      <c r="V170"/>
      <c r="W170"/>
      <c r="X170"/>
      <c r="Y170"/>
      <c r="Z170"/>
      <c r="AA170"/>
      <c r="AB170"/>
      <c r="AC170"/>
    </row>
    <row r="171" spans="18:29" x14ac:dyDescent="0.25">
      <c r="R171"/>
      <c r="S171"/>
      <c r="T171"/>
      <c r="U171"/>
      <c r="V171"/>
      <c r="W171"/>
      <c r="X171"/>
      <c r="Y171"/>
      <c r="Z171"/>
      <c r="AA171"/>
      <c r="AB171"/>
      <c r="AC171"/>
    </row>
    <row r="172" spans="18:29" x14ac:dyDescent="0.25">
      <c r="R172"/>
      <c r="S172"/>
      <c r="T172"/>
      <c r="U172"/>
      <c r="V172"/>
      <c r="W172"/>
      <c r="X172"/>
      <c r="Y172"/>
      <c r="Z172"/>
      <c r="AA172"/>
      <c r="AB172"/>
      <c r="AC172"/>
    </row>
    <row r="173" spans="18:29" x14ac:dyDescent="0.25">
      <c r="R173"/>
      <c r="S173"/>
      <c r="T173"/>
      <c r="U173"/>
      <c r="V173"/>
      <c r="W173"/>
      <c r="X173"/>
      <c r="Y173"/>
      <c r="Z173"/>
      <c r="AA173"/>
      <c r="AB173"/>
      <c r="AC173"/>
    </row>
    <row r="174" spans="18:29" x14ac:dyDescent="0.25">
      <c r="R174"/>
      <c r="S174"/>
      <c r="T174"/>
      <c r="U174"/>
      <c r="V174"/>
      <c r="W174"/>
      <c r="X174"/>
      <c r="Y174"/>
      <c r="Z174"/>
      <c r="AA174"/>
      <c r="AB174"/>
      <c r="AC174"/>
    </row>
    <row r="175" spans="18:29" x14ac:dyDescent="0.25">
      <c r="R175"/>
      <c r="S175"/>
      <c r="T175"/>
      <c r="U175"/>
      <c r="V175"/>
      <c r="W175"/>
      <c r="X175"/>
      <c r="Y175"/>
      <c r="Z175"/>
      <c r="AA175"/>
      <c r="AB175"/>
      <c r="AC175"/>
    </row>
    <row r="176" spans="18:29" x14ac:dyDescent="0.25">
      <c r="R176"/>
      <c r="S176"/>
      <c r="T176"/>
      <c r="U176"/>
      <c r="V176"/>
      <c r="W176"/>
      <c r="X176"/>
      <c r="Y176"/>
      <c r="Z176"/>
      <c r="AA176"/>
      <c r="AB176"/>
      <c r="AC176"/>
    </row>
    <row r="177" spans="18:29" x14ac:dyDescent="0.25">
      <c r="R177"/>
      <c r="S177"/>
      <c r="T177"/>
      <c r="U177"/>
      <c r="V177"/>
      <c r="W177"/>
      <c r="X177"/>
      <c r="Y177"/>
      <c r="Z177"/>
      <c r="AA177"/>
      <c r="AB177"/>
      <c r="AC177"/>
    </row>
    <row r="178" spans="18:29" x14ac:dyDescent="0.25">
      <c r="R178"/>
      <c r="S178"/>
      <c r="T178"/>
      <c r="U178"/>
      <c r="V178"/>
      <c r="W178"/>
      <c r="X178"/>
      <c r="Y178"/>
      <c r="Z178"/>
      <c r="AA178"/>
      <c r="AB178"/>
      <c r="AC178"/>
    </row>
    <row r="179" spans="18:29" x14ac:dyDescent="0.25">
      <c r="R179"/>
      <c r="S179"/>
      <c r="T179"/>
      <c r="U179"/>
      <c r="V179"/>
      <c r="W179"/>
      <c r="X179"/>
      <c r="Y179"/>
      <c r="Z179"/>
      <c r="AA179"/>
      <c r="AB179"/>
      <c r="AC179"/>
    </row>
    <row r="180" spans="18:29" x14ac:dyDescent="0.25">
      <c r="R180"/>
      <c r="S180"/>
      <c r="T180"/>
      <c r="U180"/>
      <c r="V180"/>
      <c r="W180"/>
      <c r="X180"/>
      <c r="Y180"/>
      <c r="Z180"/>
      <c r="AA180"/>
      <c r="AB180"/>
      <c r="AC180"/>
    </row>
    <row r="181" spans="18:29" x14ac:dyDescent="0.25">
      <c r="R181"/>
      <c r="S181"/>
      <c r="T181"/>
      <c r="U181"/>
      <c r="V181"/>
      <c r="W181"/>
      <c r="X181"/>
      <c r="Y181"/>
      <c r="Z181"/>
      <c r="AA181"/>
      <c r="AB181"/>
      <c r="AC181"/>
    </row>
    <row r="182" spans="18:29" x14ac:dyDescent="0.25">
      <c r="R182"/>
      <c r="S182"/>
      <c r="T182"/>
      <c r="U182"/>
      <c r="V182"/>
      <c r="W182"/>
      <c r="X182"/>
      <c r="Y182"/>
      <c r="Z182"/>
      <c r="AA182"/>
      <c r="AB182"/>
      <c r="AC182"/>
    </row>
    <row r="183" spans="18:29" x14ac:dyDescent="0.25">
      <c r="R183"/>
      <c r="S183"/>
      <c r="T183"/>
      <c r="U183"/>
      <c r="V183"/>
      <c r="W183"/>
      <c r="X183"/>
      <c r="Y183"/>
      <c r="Z183"/>
      <c r="AA183"/>
      <c r="AB183"/>
      <c r="AC183"/>
    </row>
    <row r="184" spans="18:29" x14ac:dyDescent="0.25">
      <c r="R184"/>
      <c r="S184"/>
      <c r="T184"/>
      <c r="U184"/>
      <c r="V184"/>
      <c r="W184"/>
      <c r="X184"/>
      <c r="Y184"/>
      <c r="Z184"/>
      <c r="AA184"/>
      <c r="AB184"/>
      <c r="AC184"/>
    </row>
    <row r="185" spans="18:29" x14ac:dyDescent="0.25">
      <c r="R185"/>
      <c r="S185"/>
      <c r="T185"/>
      <c r="U185"/>
      <c r="V185"/>
      <c r="W185"/>
      <c r="X185"/>
      <c r="Y185"/>
      <c r="Z185"/>
      <c r="AA185"/>
      <c r="AB185"/>
      <c r="AC185"/>
    </row>
    <row r="186" spans="18:29" x14ac:dyDescent="0.25">
      <c r="R186"/>
      <c r="S186"/>
      <c r="T186"/>
      <c r="U186"/>
      <c r="V186"/>
      <c r="W186"/>
      <c r="X186"/>
      <c r="Y186"/>
      <c r="Z186"/>
      <c r="AA186"/>
      <c r="AB186"/>
      <c r="AC186"/>
    </row>
    <row r="187" spans="18:29" x14ac:dyDescent="0.25">
      <c r="R187"/>
      <c r="S187"/>
      <c r="T187"/>
      <c r="U187"/>
      <c r="V187"/>
      <c r="W187"/>
      <c r="X187"/>
      <c r="Y187"/>
      <c r="Z187"/>
      <c r="AA187"/>
      <c r="AB187"/>
      <c r="AC187"/>
    </row>
    <row r="188" spans="18:29" x14ac:dyDescent="0.25">
      <c r="R188"/>
      <c r="S188"/>
      <c r="T188"/>
      <c r="U188"/>
      <c r="V188"/>
      <c r="W188"/>
      <c r="X188"/>
      <c r="Y188"/>
      <c r="Z188"/>
      <c r="AA188"/>
      <c r="AB188"/>
      <c r="AC188"/>
    </row>
    <row r="189" spans="18:29" x14ac:dyDescent="0.25">
      <c r="R189"/>
      <c r="S189"/>
      <c r="T189"/>
      <c r="U189"/>
      <c r="V189"/>
      <c r="W189"/>
      <c r="X189"/>
      <c r="Y189"/>
      <c r="Z189"/>
      <c r="AA189"/>
      <c r="AB189"/>
      <c r="AC189"/>
    </row>
    <row r="190" spans="18:29" x14ac:dyDescent="0.25">
      <c r="R190"/>
      <c r="S190"/>
      <c r="T190"/>
      <c r="U190"/>
      <c r="V190"/>
      <c r="W190"/>
      <c r="X190"/>
      <c r="Y190"/>
      <c r="Z190"/>
      <c r="AA190"/>
      <c r="AB190"/>
      <c r="AC190"/>
    </row>
    <row r="191" spans="18:29" x14ac:dyDescent="0.25">
      <c r="R191"/>
      <c r="S191"/>
      <c r="T191"/>
      <c r="U191"/>
      <c r="V191"/>
      <c r="W191"/>
      <c r="X191"/>
      <c r="Y191"/>
      <c r="Z191"/>
      <c r="AA191"/>
      <c r="AB191"/>
      <c r="AC191"/>
    </row>
    <row r="192" spans="18:29" x14ac:dyDescent="0.25">
      <c r="R192"/>
      <c r="S192"/>
      <c r="T192"/>
      <c r="U192"/>
      <c r="V192"/>
      <c r="W192"/>
      <c r="X192"/>
      <c r="Y192"/>
      <c r="Z192"/>
      <c r="AA192"/>
      <c r="AB192"/>
      <c r="AC192"/>
    </row>
    <row r="193" spans="18:29" x14ac:dyDescent="0.25">
      <c r="R193"/>
      <c r="S193"/>
      <c r="T193"/>
      <c r="U193"/>
      <c r="V193"/>
      <c r="W193"/>
      <c r="X193"/>
      <c r="Y193"/>
      <c r="Z193"/>
      <c r="AA193"/>
      <c r="AB193"/>
      <c r="AC193"/>
    </row>
    <row r="194" spans="18:29" x14ac:dyDescent="0.25">
      <c r="R194"/>
      <c r="S194"/>
      <c r="T194"/>
      <c r="U194"/>
      <c r="V194"/>
      <c r="W194"/>
      <c r="X194"/>
      <c r="Y194"/>
      <c r="Z194"/>
      <c r="AA194"/>
      <c r="AB194"/>
      <c r="AC194"/>
    </row>
    <row r="195" spans="18:29" x14ac:dyDescent="0.25">
      <c r="R195"/>
      <c r="S195"/>
      <c r="T195"/>
      <c r="U195"/>
      <c r="V195"/>
      <c r="W195"/>
      <c r="X195"/>
      <c r="Y195"/>
      <c r="Z195"/>
      <c r="AA195"/>
      <c r="AB195"/>
      <c r="AC195"/>
    </row>
    <row r="196" spans="18:29" x14ac:dyDescent="0.25">
      <c r="R196"/>
      <c r="S196"/>
      <c r="T196"/>
      <c r="U196"/>
      <c r="V196"/>
      <c r="W196"/>
      <c r="X196"/>
      <c r="Y196"/>
      <c r="Z196"/>
      <c r="AA196"/>
      <c r="AB196"/>
      <c r="AC196"/>
    </row>
    <row r="197" spans="18:29" x14ac:dyDescent="0.25">
      <c r="R197"/>
      <c r="S197"/>
      <c r="T197"/>
      <c r="U197"/>
      <c r="V197"/>
      <c r="W197"/>
      <c r="X197"/>
      <c r="Y197"/>
      <c r="Z197"/>
      <c r="AA197"/>
      <c r="AB197"/>
      <c r="AC197"/>
    </row>
    <row r="198" spans="18:29" x14ac:dyDescent="0.25">
      <c r="R198"/>
      <c r="S198"/>
      <c r="T198"/>
      <c r="U198"/>
      <c r="V198"/>
      <c r="W198"/>
      <c r="X198"/>
      <c r="Y198"/>
      <c r="Z198"/>
      <c r="AA198"/>
      <c r="AB198"/>
      <c r="AC198"/>
    </row>
    <row r="199" spans="18:29" x14ac:dyDescent="0.25">
      <c r="R199"/>
      <c r="S199"/>
      <c r="T199"/>
      <c r="U199"/>
      <c r="V199"/>
      <c r="W199"/>
      <c r="X199"/>
      <c r="Y199"/>
      <c r="Z199"/>
      <c r="AA199"/>
      <c r="AB199"/>
      <c r="AC199"/>
    </row>
    <row r="200" spans="18:29" x14ac:dyDescent="0.25">
      <c r="R200"/>
      <c r="S200"/>
      <c r="T200"/>
      <c r="U200"/>
      <c r="V200"/>
      <c r="W200"/>
      <c r="X200"/>
      <c r="Y200"/>
      <c r="Z200"/>
      <c r="AA200"/>
      <c r="AB200"/>
      <c r="AC200"/>
    </row>
    <row r="201" spans="18:29" x14ac:dyDescent="0.25">
      <c r="R201"/>
      <c r="S201"/>
      <c r="T201"/>
      <c r="U201"/>
      <c r="V201"/>
      <c r="W201"/>
      <c r="X201"/>
      <c r="Y201"/>
      <c r="Z201"/>
      <c r="AA201"/>
      <c r="AB201"/>
      <c r="AC201"/>
    </row>
    <row r="202" spans="18:29" x14ac:dyDescent="0.25">
      <c r="R202"/>
      <c r="S202"/>
      <c r="T202"/>
      <c r="U202"/>
      <c r="V202"/>
      <c r="W202"/>
      <c r="X202"/>
      <c r="Y202"/>
      <c r="Z202"/>
      <c r="AA202"/>
      <c r="AB202"/>
      <c r="AC202"/>
    </row>
    <row r="203" spans="18:29" x14ac:dyDescent="0.25">
      <c r="R203"/>
      <c r="S203"/>
      <c r="T203"/>
      <c r="U203"/>
      <c r="V203"/>
      <c r="W203"/>
      <c r="X203"/>
      <c r="Y203"/>
      <c r="Z203"/>
      <c r="AA203"/>
      <c r="AB203"/>
      <c r="AC203"/>
    </row>
    <row r="204" spans="18:29" x14ac:dyDescent="0.25">
      <c r="R204"/>
      <c r="S204"/>
      <c r="T204"/>
      <c r="U204"/>
      <c r="V204"/>
      <c r="W204"/>
      <c r="X204"/>
      <c r="Y204"/>
      <c r="Z204"/>
      <c r="AA204"/>
      <c r="AB204"/>
      <c r="AC204"/>
    </row>
    <row r="205" spans="18:29" x14ac:dyDescent="0.25">
      <c r="R205"/>
      <c r="S205"/>
      <c r="T205"/>
      <c r="U205"/>
      <c r="V205"/>
      <c r="W205"/>
      <c r="X205"/>
      <c r="Y205"/>
      <c r="Z205"/>
      <c r="AA205"/>
      <c r="AB205"/>
      <c r="AC205"/>
    </row>
    <row r="206" spans="18:29" x14ac:dyDescent="0.25">
      <c r="R206"/>
      <c r="S206"/>
      <c r="T206"/>
      <c r="U206"/>
      <c r="V206"/>
      <c r="W206"/>
      <c r="X206"/>
      <c r="Y206"/>
      <c r="Z206"/>
      <c r="AA206"/>
      <c r="AB206"/>
      <c r="AC206"/>
    </row>
    <row r="207" spans="18:29" x14ac:dyDescent="0.25">
      <c r="R207"/>
      <c r="S207"/>
      <c r="T207"/>
      <c r="U207"/>
      <c r="V207"/>
      <c r="W207"/>
      <c r="X207"/>
      <c r="Y207"/>
      <c r="Z207"/>
      <c r="AA207"/>
      <c r="AB207"/>
      <c r="AC207"/>
    </row>
    <row r="208" spans="18:29" x14ac:dyDescent="0.25">
      <c r="R208"/>
      <c r="S208"/>
      <c r="T208"/>
      <c r="U208"/>
      <c r="V208"/>
      <c r="W208"/>
      <c r="X208"/>
      <c r="Y208"/>
      <c r="Z208"/>
      <c r="AA208"/>
      <c r="AB208"/>
      <c r="AC208"/>
    </row>
    <row r="209" spans="18:29" x14ac:dyDescent="0.25">
      <c r="R209"/>
      <c r="S209"/>
      <c r="T209"/>
      <c r="U209"/>
      <c r="V209"/>
      <c r="W209"/>
      <c r="X209"/>
      <c r="Y209"/>
      <c r="Z209"/>
      <c r="AA209"/>
      <c r="AB209"/>
      <c r="AC209"/>
    </row>
    <row r="210" spans="18:29" x14ac:dyDescent="0.25">
      <c r="R210"/>
      <c r="S210"/>
      <c r="T210"/>
      <c r="U210"/>
      <c r="V210"/>
      <c r="W210"/>
      <c r="X210"/>
      <c r="Y210"/>
      <c r="Z210"/>
      <c r="AA210"/>
      <c r="AB210"/>
      <c r="AC210"/>
    </row>
    <row r="211" spans="18:29" x14ac:dyDescent="0.25">
      <c r="R211"/>
      <c r="S211"/>
      <c r="T211"/>
      <c r="U211"/>
      <c r="V211"/>
      <c r="W211"/>
      <c r="X211"/>
      <c r="Y211"/>
      <c r="Z211"/>
      <c r="AA211"/>
      <c r="AB211"/>
      <c r="AC211"/>
    </row>
    <row r="212" spans="18:29" x14ac:dyDescent="0.25">
      <c r="R212"/>
      <c r="S212"/>
      <c r="T212"/>
      <c r="U212"/>
      <c r="V212"/>
      <c r="W212"/>
      <c r="X212"/>
      <c r="Y212"/>
      <c r="Z212"/>
      <c r="AA212"/>
      <c r="AB212"/>
      <c r="AC212"/>
    </row>
    <row r="213" spans="18:29" x14ac:dyDescent="0.25">
      <c r="R213"/>
      <c r="S213"/>
      <c r="T213"/>
      <c r="U213"/>
      <c r="V213"/>
      <c r="W213"/>
      <c r="X213"/>
      <c r="Y213"/>
      <c r="Z213"/>
      <c r="AA213"/>
      <c r="AB213"/>
      <c r="AC213"/>
    </row>
    <row r="214" spans="18:29" x14ac:dyDescent="0.25">
      <c r="R214"/>
      <c r="S214"/>
      <c r="T214"/>
      <c r="U214"/>
      <c r="V214"/>
      <c r="W214"/>
      <c r="X214"/>
      <c r="Y214"/>
      <c r="Z214"/>
      <c r="AA214"/>
      <c r="AB214"/>
      <c r="AC214"/>
    </row>
    <row r="215" spans="18:29" x14ac:dyDescent="0.25">
      <c r="R215"/>
      <c r="S215"/>
      <c r="T215"/>
      <c r="U215"/>
      <c r="V215"/>
      <c r="W215"/>
      <c r="X215"/>
      <c r="Y215"/>
      <c r="Z215"/>
      <c r="AA215"/>
      <c r="AB215"/>
      <c r="AC215"/>
    </row>
    <row r="216" spans="18:29" x14ac:dyDescent="0.25">
      <c r="R216"/>
      <c r="S216"/>
      <c r="T216"/>
      <c r="U216"/>
      <c r="V216"/>
      <c r="W216"/>
      <c r="X216"/>
      <c r="Y216"/>
      <c r="Z216"/>
      <c r="AA216"/>
      <c r="AB216"/>
      <c r="AC216"/>
    </row>
    <row r="217" spans="18:29" x14ac:dyDescent="0.25">
      <c r="R217"/>
      <c r="S217"/>
      <c r="T217"/>
      <c r="U217"/>
      <c r="V217"/>
      <c r="W217"/>
      <c r="X217"/>
      <c r="Y217"/>
      <c r="Z217"/>
      <c r="AA217"/>
      <c r="AB217"/>
      <c r="AC217"/>
    </row>
    <row r="218" spans="18:29" x14ac:dyDescent="0.25">
      <c r="R218"/>
      <c r="S218"/>
      <c r="T218"/>
      <c r="U218"/>
      <c r="V218"/>
      <c r="W218"/>
      <c r="X218"/>
      <c r="Y218"/>
      <c r="Z218"/>
      <c r="AA218"/>
      <c r="AB218"/>
      <c r="AC218"/>
    </row>
    <row r="219" spans="18:29" x14ac:dyDescent="0.25">
      <c r="R219"/>
      <c r="S219"/>
      <c r="T219"/>
      <c r="U219"/>
      <c r="V219"/>
      <c r="W219"/>
      <c r="X219"/>
      <c r="Y219"/>
      <c r="Z219"/>
      <c r="AA219"/>
      <c r="AB219"/>
      <c r="AC219"/>
    </row>
    <row r="220" spans="18:29" x14ac:dyDescent="0.25">
      <c r="R220"/>
      <c r="S220"/>
      <c r="T220"/>
      <c r="U220"/>
      <c r="V220"/>
      <c r="W220"/>
      <c r="X220"/>
      <c r="Y220"/>
      <c r="Z220"/>
      <c r="AA220"/>
      <c r="AB220"/>
      <c r="AC220"/>
    </row>
    <row r="221" spans="18:29" x14ac:dyDescent="0.25">
      <c r="R221"/>
      <c r="S221"/>
      <c r="T221"/>
      <c r="U221"/>
      <c r="V221"/>
      <c r="W221"/>
      <c r="X221"/>
      <c r="Y221"/>
      <c r="Z221"/>
      <c r="AA221"/>
      <c r="AB221"/>
      <c r="AC221"/>
    </row>
    <row r="222" spans="18:29" x14ac:dyDescent="0.25">
      <c r="R222"/>
      <c r="S222"/>
      <c r="T222"/>
      <c r="U222"/>
      <c r="V222"/>
      <c r="W222"/>
      <c r="X222"/>
      <c r="Y222"/>
      <c r="Z222"/>
      <c r="AA222"/>
      <c r="AB222"/>
      <c r="AC222"/>
    </row>
    <row r="223" spans="18:29" x14ac:dyDescent="0.25">
      <c r="R223"/>
      <c r="S223"/>
      <c r="T223"/>
      <c r="U223"/>
      <c r="V223"/>
      <c r="W223"/>
      <c r="X223"/>
      <c r="Y223"/>
      <c r="Z223"/>
      <c r="AA223"/>
      <c r="AB223"/>
      <c r="AC223"/>
    </row>
    <row r="224" spans="18:29" x14ac:dyDescent="0.25">
      <c r="R224"/>
      <c r="S224"/>
      <c r="T224"/>
      <c r="U224"/>
      <c r="V224"/>
      <c r="W224"/>
      <c r="X224"/>
      <c r="Y224"/>
      <c r="Z224"/>
      <c r="AA224"/>
      <c r="AB224"/>
      <c r="AC224"/>
    </row>
    <row r="225" spans="18:29" x14ac:dyDescent="0.25">
      <c r="R225"/>
      <c r="S225"/>
      <c r="T225"/>
      <c r="U225"/>
      <c r="V225"/>
      <c r="W225"/>
      <c r="X225"/>
      <c r="Y225"/>
      <c r="Z225"/>
      <c r="AA225"/>
      <c r="AB225"/>
      <c r="AC225"/>
    </row>
    <row r="226" spans="18:29" x14ac:dyDescent="0.25">
      <c r="R226"/>
      <c r="S226"/>
      <c r="T226"/>
      <c r="U226"/>
      <c r="V226"/>
      <c r="W226"/>
      <c r="X226"/>
      <c r="Y226"/>
      <c r="Z226"/>
      <c r="AA226"/>
      <c r="AB226"/>
      <c r="AC226"/>
    </row>
    <row r="227" spans="18:29" x14ac:dyDescent="0.25">
      <c r="R227"/>
      <c r="S227"/>
      <c r="T227"/>
      <c r="U227"/>
      <c r="V227"/>
      <c r="W227"/>
      <c r="X227"/>
      <c r="Y227"/>
      <c r="Z227"/>
      <c r="AA227"/>
      <c r="AB227"/>
      <c r="AC227"/>
    </row>
    <row r="228" spans="18:29" x14ac:dyDescent="0.25">
      <c r="R228"/>
      <c r="S228"/>
      <c r="T228"/>
      <c r="U228"/>
      <c r="V228"/>
      <c r="W228"/>
      <c r="X228"/>
      <c r="Y228"/>
      <c r="Z228"/>
      <c r="AA228"/>
      <c r="AB228"/>
      <c r="AC228"/>
    </row>
    <row r="229" spans="18:29" x14ac:dyDescent="0.25">
      <c r="R229"/>
      <c r="S229"/>
      <c r="T229"/>
      <c r="U229"/>
      <c r="V229"/>
      <c r="W229"/>
      <c r="X229"/>
      <c r="Y229"/>
      <c r="Z229"/>
      <c r="AA229"/>
      <c r="AB229"/>
      <c r="AC229"/>
    </row>
    <row r="230" spans="18:29" x14ac:dyDescent="0.25">
      <c r="R230"/>
      <c r="S230"/>
      <c r="T230"/>
      <c r="U230"/>
      <c r="V230"/>
      <c r="W230"/>
      <c r="X230"/>
      <c r="Y230"/>
      <c r="Z230"/>
      <c r="AA230"/>
      <c r="AB230"/>
      <c r="AC230"/>
    </row>
    <row r="231" spans="18:29" x14ac:dyDescent="0.25">
      <c r="R231"/>
      <c r="S231"/>
      <c r="T231"/>
      <c r="U231"/>
      <c r="V231"/>
      <c r="W231"/>
      <c r="X231"/>
      <c r="Y231"/>
      <c r="Z231"/>
      <c r="AA231"/>
      <c r="AB231"/>
      <c r="AC231"/>
    </row>
    <row r="232" spans="18:29" x14ac:dyDescent="0.25">
      <c r="R232"/>
      <c r="S232"/>
      <c r="T232"/>
      <c r="U232"/>
      <c r="V232"/>
      <c r="W232"/>
      <c r="X232"/>
      <c r="Y232"/>
      <c r="Z232"/>
      <c r="AA232"/>
      <c r="AB232"/>
      <c r="AC232"/>
    </row>
    <row r="233" spans="18:29" x14ac:dyDescent="0.25">
      <c r="R233"/>
      <c r="S233"/>
      <c r="T233"/>
      <c r="U233"/>
      <c r="V233"/>
      <c r="W233"/>
      <c r="X233"/>
      <c r="Y233"/>
      <c r="Z233"/>
      <c r="AA233"/>
      <c r="AB233"/>
      <c r="AC233"/>
    </row>
    <row r="234" spans="18:29" x14ac:dyDescent="0.25">
      <c r="R234"/>
      <c r="S234"/>
      <c r="T234"/>
      <c r="U234"/>
      <c r="V234"/>
      <c r="W234"/>
      <c r="X234"/>
      <c r="Y234"/>
      <c r="Z234"/>
      <c r="AA234"/>
      <c r="AB234"/>
      <c r="AC234"/>
    </row>
    <row r="235" spans="18:29" x14ac:dyDescent="0.25">
      <c r="R235"/>
      <c r="S235"/>
      <c r="T235"/>
      <c r="U235"/>
      <c r="V235"/>
      <c r="W235"/>
      <c r="X235"/>
      <c r="Y235"/>
      <c r="Z235"/>
      <c r="AA235"/>
      <c r="AB235"/>
      <c r="AC235"/>
    </row>
    <row r="236" spans="18:29" x14ac:dyDescent="0.25">
      <c r="R236"/>
      <c r="S236"/>
      <c r="T236"/>
      <c r="U236"/>
      <c r="V236"/>
      <c r="W236"/>
      <c r="X236"/>
      <c r="Y236"/>
      <c r="Z236"/>
      <c r="AA236"/>
      <c r="AB236"/>
      <c r="AC236"/>
    </row>
    <row r="237" spans="18:29" x14ac:dyDescent="0.25">
      <c r="R237"/>
      <c r="S237"/>
      <c r="T237"/>
      <c r="U237"/>
      <c r="V237"/>
      <c r="W237"/>
      <c r="X237"/>
      <c r="Y237"/>
      <c r="Z237"/>
      <c r="AA237"/>
      <c r="AB237"/>
      <c r="AC237"/>
    </row>
    <row r="238" spans="18:29" x14ac:dyDescent="0.25">
      <c r="R238"/>
      <c r="S238"/>
      <c r="T238"/>
      <c r="U238"/>
      <c r="V238"/>
      <c r="W238"/>
      <c r="X238"/>
      <c r="Y238"/>
      <c r="Z238"/>
      <c r="AA238"/>
      <c r="AB238"/>
      <c r="AC238"/>
    </row>
    <row r="239" spans="18:29" x14ac:dyDescent="0.25">
      <c r="R239"/>
      <c r="S239"/>
      <c r="T239"/>
      <c r="U239"/>
      <c r="V239"/>
      <c r="W239"/>
      <c r="X239"/>
      <c r="Y239"/>
      <c r="Z239"/>
      <c r="AA239"/>
      <c r="AB239"/>
      <c r="AC239"/>
    </row>
    <row r="240" spans="18:29" x14ac:dyDescent="0.25">
      <c r="R240"/>
      <c r="S240"/>
      <c r="T240"/>
      <c r="U240"/>
      <c r="V240"/>
      <c r="W240"/>
      <c r="X240"/>
      <c r="Y240"/>
      <c r="Z240"/>
      <c r="AA240"/>
      <c r="AB240"/>
      <c r="AC240"/>
    </row>
    <row r="241" spans="18:29" x14ac:dyDescent="0.25">
      <c r="R241"/>
      <c r="S241"/>
      <c r="T241"/>
      <c r="U241"/>
      <c r="V241"/>
      <c r="W241"/>
      <c r="X241"/>
      <c r="Y241"/>
      <c r="Z241"/>
      <c r="AA241"/>
      <c r="AB241"/>
      <c r="AC241"/>
    </row>
    <row r="242" spans="18:29" x14ac:dyDescent="0.25">
      <c r="R242"/>
      <c r="S242"/>
      <c r="T242"/>
      <c r="U242"/>
      <c r="V242"/>
      <c r="W242"/>
      <c r="X242"/>
      <c r="Y242"/>
      <c r="Z242"/>
      <c r="AA242"/>
      <c r="AB242"/>
      <c r="AC242"/>
    </row>
    <row r="243" spans="18:29" x14ac:dyDescent="0.25">
      <c r="R243"/>
      <c r="S243"/>
      <c r="T243"/>
      <c r="U243"/>
      <c r="V243"/>
      <c r="W243"/>
      <c r="X243"/>
      <c r="Y243"/>
      <c r="Z243"/>
      <c r="AA243"/>
      <c r="AB243"/>
      <c r="AC243"/>
    </row>
    <row r="244" spans="18:29" x14ac:dyDescent="0.25">
      <c r="R244"/>
      <c r="S244"/>
      <c r="T244"/>
      <c r="U244"/>
      <c r="V244"/>
      <c r="W244"/>
      <c r="X244"/>
      <c r="Y244"/>
      <c r="Z244"/>
      <c r="AA244"/>
      <c r="AB244"/>
      <c r="AC244"/>
    </row>
    <row r="245" spans="18:29" x14ac:dyDescent="0.25">
      <c r="R245"/>
      <c r="S245"/>
      <c r="T245"/>
      <c r="U245"/>
      <c r="V245"/>
      <c r="W245"/>
      <c r="X245"/>
      <c r="Y245"/>
      <c r="Z245"/>
      <c r="AA245"/>
      <c r="AB245"/>
      <c r="AC245"/>
    </row>
    <row r="246" spans="18:29" x14ac:dyDescent="0.25">
      <c r="R246"/>
      <c r="S246"/>
      <c r="T246"/>
      <c r="U246"/>
      <c r="V246"/>
      <c r="W246"/>
      <c r="X246"/>
      <c r="Y246"/>
      <c r="Z246"/>
      <c r="AA246"/>
      <c r="AB246"/>
      <c r="AC246"/>
    </row>
    <row r="247" spans="18:29" x14ac:dyDescent="0.25">
      <c r="R247"/>
      <c r="S247"/>
      <c r="T247"/>
      <c r="U247"/>
      <c r="V247"/>
      <c r="W247"/>
      <c r="X247"/>
      <c r="Y247"/>
      <c r="Z247"/>
      <c r="AA247"/>
      <c r="AB247"/>
      <c r="AC247"/>
    </row>
    <row r="248" spans="18:29" x14ac:dyDescent="0.25">
      <c r="R248"/>
      <c r="S248"/>
      <c r="T248"/>
      <c r="U248"/>
      <c r="V248"/>
      <c r="W248"/>
      <c r="X248"/>
      <c r="Y248"/>
      <c r="Z248"/>
      <c r="AA248"/>
      <c r="AB248"/>
      <c r="AC248"/>
    </row>
    <row r="249" spans="18:29" x14ac:dyDescent="0.25">
      <c r="R249"/>
      <c r="S249"/>
      <c r="T249"/>
      <c r="U249"/>
      <c r="V249"/>
      <c r="W249"/>
      <c r="X249"/>
      <c r="Y249"/>
      <c r="Z249"/>
      <c r="AA249"/>
      <c r="AB249"/>
      <c r="AC249"/>
    </row>
    <row r="250" spans="18:29" x14ac:dyDescent="0.25">
      <c r="R250"/>
      <c r="S250"/>
      <c r="T250"/>
      <c r="U250"/>
      <c r="V250"/>
      <c r="W250"/>
      <c r="X250"/>
      <c r="Y250"/>
      <c r="Z250"/>
      <c r="AA250"/>
      <c r="AB250"/>
      <c r="AC250"/>
    </row>
    <row r="251" spans="18:29" x14ac:dyDescent="0.25">
      <c r="R251"/>
      <c r="S251"/>
      <c r="T251"/>
      <c r="U251"/>
      <c r="V251"/>
      <c r="W251"/>
      <c r="X251"/>
      <c r="Y251"/>
      <c r="Z251"/>
      <c r="AA251"/>
      <c r="AB251"/>
      <c r="AC251"/>
    </row>
    <row r="252" spans="18:29" x14ac:dyDescent="0.25">
      <c r="R252"/>
      <c r="S252"/>
      <c r="T252"/>
      <c r="U252"/>
      <c r="V252"/>
      <c r="W252"/>
      <c r="X252"/>
      <c r="Y252"/>
      <c r="Z252"/>
      <c r="AA252"/>
      <c r="AB252"/>
      <c r="AC252"/>
    </row>
    <row r="253" spans="18:29" x14ac:dyDescent="0.25">
      <c r="R253"/>
      <c r="S253"/>
      <c r="T253"/>
      <c r="U253"/>
      <c r="V253"/>
      <c r="W253"/>
      <c r="X253"/>
      <c r="Y253"/>
      <c r="Z253"/>
      <c r="AA253"/>
      <c r="AB253"/>
      <c r="AC253"/>
    </row>
    <row r="254" spans="18:29" x14ac:dyDescent="0.25">
      <c r="R254"/>
      <c r="S254"/>
      <c r="T254"/>
      <c r="U254"/>
      <c r="V254"/>
      <c r="W254"/>
      <c r="X254"/>
      <c r="Y254"/>
      <c r="Z254"/>
      <c r="AA254"/>
      <c r="AB254"/>
      <c r="AC254"/>
    </row>
    <row r="255" spans="18:29" x14ac:dyDescent="0.25">
      <c r="R255"/>
      <c r="S255"/>
      <c r="T255"/>
      <c r="U255"/>
      <c r="V255"/>
      <c r="W255"/>
      <c r="X255"/>
      <c r="Y255"/>
      <c r="Z255"/>
      <c r="AA255"/>
      <c r="AB255"/>
      <c r="AC255"/>
    </row>
    <row r="256" spans="18:29" x14ac:dyDescent="0.25">
      <c r="R256"/>
      <c r="S256"/>
      <c r="T256"/>
      <c r="U256"/>
      <c r="V256"/>
      <c r="W256"/>
      <c r="X256"/>
      <c r="Y256"/>
      <c r="Z256"/>
      <c r="AA256"/>
      <c r="AB256"/>
      <c r="AC256"/>
    </row>
    <row r="257" spans="18:29" x14ac:dyDescent="0.25">
      <c r="R257"/>
      <c r="S257"/>
      <c r="T257"/>
      <c r="U257"/>
      <c r="V257"/>
      <c r="W257"/>
      <c r="X257"/>
      <c r="Y257"/>
      <c r="Z257"/>
      <c r="AA257"/>
      <c r="AB257"/>
      <c r="AC257"/>
    </row>
    <row r="258" spans="18:29" x14ac:dyDescent="0.25">
      <c r="R258"/>
      <c r="S258"/>
      <c r="T258"/>
      <c r="U258"/>
      <c r="V258"/>
      <c r="W258"/>
      <c r="X258"/>
      <c r="Y258"/>
      <c r="Z258"/>
      <c r="AA258"/>
      <c r="AB258"/>
      <c r="AC258"/>
    </row>
    <row r="259" spans="18:29" x14ac:dyDescent="0.25">
      <c r="R259"/>
      <c r="S259"/>
      <c r="T259"/>
      <c r="U259"/>
      <c r="V259"/>
      <c r="W259"/>
      <c r="X259"/>
      <c r="Y259"/>
      <c r="Z259"/>
      <c r="AA259"/>
      <c r="AB259"/>
      <c r="AC259"/>
    </row>
    <row r="260" spans="18:29" x14ac:dyDescent="0.25">
      <c r="R260"/>
      <c r="S260"/>
      <c r="T260"/>
      <c r="U260"/>
      <c r="V260"/>
      <c r="W260"/>
      <c r="X260"/>
      <c r="Y260"/>
      <c r="Z260"/>
      <c r="AA260"/>
      <c r="AB260"/>
      <c r="AC260"/>
    </row>
    <row r="261" spans="18:29" x14ac:dyDescent="0.25">
      <c r="R261"/>
      <c r="S261"/>
      <c r="T261"/>
      <c r="U261"/>
      <c r="V261"/>
      <c r="W261"/>
      <c r="X261"/>
      <c r="Y261"/>
      <c r="Z261"/>
      <c r="AA261"/>
      <c r="AB261"/>
      <c r="AC261"/>
    </row>
    <row r="262" spans="18:29" x14ac:dyDescent="0.25">
      <c r="R262"/>
      <c r="S262"/>
      <c r="T262"/>
      <c r="U262"/>
      <c r="V262"/>
      <c r="W262"/>
      <c r="X262"/>
      <c r="Y262"/>
      <c r="Z262"/>
      <c r="AA262"/>
      <c r="AB262"/>
      <c r="AC262"/>
    </row>
    <row r="263" spans="18:29" x14ac:dyDescent="0.25">
      <c r="R263"/>
      <c r="S263"/>
      <c r="T263"/>
      <c r="U263"/>
      <c r="V263"/>
      <c r="W263"/>
      <c r="X263"/>
      <c r="Y263"/>
      <c r="Z263"/>
      <c r="AA263"/>
      <c r="AB263"/>
      <c r="AC263"/>
    </row>
    <row r="264" spans="18:29" x14ac:dyDescent="0.25">
      <c r="R264"/>
      <c r="S264"/>
      <c r="T264"/>
      <c r="U264"/>
      <c r="V264"/>
      <c r="W264"/>
      <c r="X264"/>
      <c r="Y264"/>
      <c r="Z264"/>
      <c r="AA264"/>
      <c r="AB264"/>
      <c r="AC264"/>
    </row>
    <row r="265" spans="18:29" x14ac:dyDescent="0.25">
      <c r="R265"/>
      <c r="S265"/>
      <c r="T265"/>
      <c r="U265"/>
      <c r="V265"/>
      <c r="W265"/>
      <c r="X265"/>
      <c r="Y265"/>
      <c r="Z265"/>
      <c r="AA265"/>
      <c r="AB265"/>
      <c r="AC265"/>
    </row>
    <row r="266" spans="18:29" x14ac:dyDescent="0.25">
      <c r="R266"/>
      <c r="S266"/>
      <c r="T266"/>
      <c r="U266"/>
      <c r="V266"/>
      <c r="W266"/>
      <c r="X266"/>
      <c r="Y266"/>
      <c r="Z266"/>
      <c r="AA266"/>
      <c r="AB266"/>
      <c r="AC266"/>
    </row>
    <row r="267" spans="18:29" x14ac:dyDescent="0.25">
      <c r="R267"/>
      <c r="S267"/>
      <c r="T267"/>
      <c r="U267"/>
      <c r="V267"/>
      <c r="W267"/>
      <c r="X267"/>
      <c r="Y267"/>
      <c r="Z267"/>
      <c r="AA267"/>
      <c r="AB267"/>
      <c r="AC267"/>
    </row>
    <row r="268" spans="18:29" x14ac:dyDescent="0.25">
      <c r="R268"/>
      <c r="S268"/>
      <c r="T268"/>
      <c r="U268"/>
      <c r="V268"/>
      <c r="W268"/>
      <c r="X268"/>
      <c r="Y268"/>
      <c r="Z268"/>
      <c r="AA268"/>
      <c r="AB268"/>
      <c r="AC268"/>
    </row>
    <row r="269" spans="18:29" x14ac:dyDescent="0.25">
      <c r="R269"/>
      <c r="S269"/>
      <c r="T269"/>
      <c r="U269"/>
      <c r="V269"/>
      <c r="W269"/>
      <c r="X269"/>
      <c r="Y269"/>
      <c r="Z269"/>
      <c r="AA269"/>
      <c r="AB269"/>
      <c r="AC269"/>
    </row>
    <row r="270" spans="18:29" x14ac:dyDescent="0.25">
      <c r="R270"/>
      <c r="S270"/>
      <c r="T270"/>
      <c r="U270"/>
      <c r="V270"/>
      <c r="W270"/>
      <c r="X270"/>
      <c r="Y270"/>
      <c r="Z270"/>
      <c r="AA270"/>
      <c r="AB270"/>
      <c r="AC270"/>
    </row>
    <row r="271" spans="18:29" x14ac:dyDescent="0.25">
      <c r="R271"/>
      <c r="S271"/>
      <c r="T271"/>
      <c r="U271"/>
      <c r="V271"/>
      <c r="W271"/>
      <c r="X271"/>
      <c r="Y271"/>
      <c r="Z271"/>
      <c r="AA271"/>
      <c r="AB271"/>
      <c r="AC271"/>
    </row>
    <row r="272" spans="18:29" x14ac:dyDescent="0.25">
      <c r="R272"/>
      <c r="S272"/>
      <c r="T272"/>
      <c r="U272"/>
      <c r="V272"/>
      <c r="W272"/>
      <c r="X272"/>
      <c r="Y272"/>
      <c r="Z272"/>
      <c r="AA272"/>
      <c r="AB272"/>
      <c r="AC272"/>
    </row>
    <row r="273" spans="18:29" x14ac:dyDescent="0.25">
      <c r="R273"/>
      <c r="S273"/>
      <c r="T273"/>
      <c r="U273"/>
      <c r="V273"/>
      <c r="W273"/>
      <c r="X273"/>
      <c r="Y273"/>
      <c r="Z273"/>
      <c r="AA273"/>
      <c r="AB273"/>
      <c r="AC273"/>
    </row>
    <row r="274" spans="18:29" x14ac:dyDescent="0.25">
      <c r="R274"/>
      <c r="S274"/>
      <c r="T274"/>
      <c r="U274"/>
      <c r="V274"/>
      <c r="W274"/>
      <c r="X274"/>
      <c r="Y274"/>
      <c r="Z274"/>
      <c r="AA274"/>
      <c r="AB274"/>
      <c r="AC274"/>
    </row>
    <row r="275" spans="18:29" x14ac:dyDescent="0.25">
      <c r="R275"/>
      <c r="S275"/>
      <c r="T275"/>
      <c r="U275"/>
      <c r="V275"/>
      <c r="W275"/>
      <c r="X275"/>
      <c r="Y275"/>
      <c r="Z275"/>
      <c r="AA275"/>
      <c r="AB275"/>
      <c r="AC275"/>
    </row>
    <row r="276" spans="18:29" x14ac:dyDescent="0.25">
      <c r="R276"/>
      <c r="S276"/>
      <c r="T276"/>
      <c r="U276"/>
      <c r="V276"/>
      <c r="W276"/>
      <c r="X276"/>
      <c r="Y276"/>
      <c r="Z276"/>
      <c r="AA276"/>
      <c r="AB276"/>
      <c r="AC276"/>
    </row>
    <row r="277" spans="18:29" x14ac:dyDescent="0.25">
      <c r="R277"/>
      <c r="S277"/>
      <c r="T277"/>
      <c r="U277"/>
      <c r="V277"/>
      <c r="W277"/>
      <c r="X277"/>
      <c r="Y277"/>
      <c r="Z277"/>
      <c r="AA277"/>
      <c r="AB277"/>
      <c r="AC277"/>
    </row>
    <row r="278" spans="18:29" x14ac:dyDescent="0.25">
      <c r="R278"/>
      <c r="S278"/>
      <c r="T278"/>
      <c r="U278"/>
      <c r="V278"/>
      <c r="W278"/>
      <c r="X278"/>
      <c r="Y278"/>
      <c r="Z278"/>
      <c r="AA278"/>
      <c r="AB278"/>
      <c r="AC278"/>
    </row>
    <row r="279" spans="18:29" x14ac:dyDescent="0.25">
      <c r="R279"/>
      <c r="S279"/>
      <c r="T279"/>
      <c r="U279"/>
      <c r="V279"/>
      <c r="W279"/>
      <c r="X279"/>
      <c r="Y279"/>
      <c r="Z279"/>
      <c r="AA279"/>
      <c r="AB279"/>
      <c r="AC279"/>
    </row>
    <row r="280" spans="18:29" x14ac:dyDescent="0.25">
      <c r="R280"/>
      <c r="S280"/>
      <c r="T280"/>
      <c r="U280"/>
      <c r="V280"/>
      <c r="W280"/>
      <c r="X280"/>
      <c r="Y280"/>
      <c r="Z280"/>
      <c r="AA280"/>
      <c r="AB280"/>
      <c r="AC280"/>
    </row>
    <row r="281" spans="18:29" x14ac:dyDescent="0.25">
      <c r="R281"/>
      <c r="S281"/>
      <c r="T281"/>
      <c r="U281"/>
      <c r="V281"/>
      <c r="W281"/>
      <c r="X281"/>
      <c r="Y281"/>
      <c r="Z281"/>
      <c r="AA281"/>
      <c r="AB281"/>
      <c r="AC281"/>
    </row>
    <row r="282" spans="18:29" x14ac:dyDescent="0.25">
      <c r="R282"/>
      <c r="S282"/>
      <c r="T282"/>
      <c r="U282"/>
      <c r="V282"/>
      <c r="W282"/>
      <c r="X282"/>
      <c r="Y282"/>
      <c r="Z282"/>
      <c r="AA282"/>
      <c r="AB282"/>
      <c r="AC282"/>
    </row>
    <row r="283" spans="18:29" x14ac:dyDescent="0.25">
      <c r="R283"/>
      <c r="S283"/>
      <c r="T283"/>
      <c r="U283"/>
      <c r="V283"/>
      <c r="W283"/>
      <c r="X283"/>
      <c r="Y283"/>
      <c r="Z283"/>
      <c r="AA283"/>
      <c r="AB283"/>
      <c r="AC283"/>
    </row>
    <row r="284" spans="18:29" x14ac:dyDescent="0.25">
      <c r="R284"/>
      <c r="S284"/>
      <c r="T284"/>
      <c r="U284"/>
      <c r="V284"/>
      <c r="W284"/>
      <c r="X284"/>
      <c r="Y284"/>
      <c r="Z284"/>
      <c r="AA284"/>
      <c r="AB284"/>
      <c r="AC284"/>
    </row>
  </sheetData>
  <mergeCells count="50">
    <mergeCell ref="H34:I34"/>
    <mergeCell ref="H21:I21"/>
    <mergeCell ref="H22:I22"/>
    <mergeCell ref="H27:I27"/>
    <mergeCell ref="H30:I30"/>
    <mergeCell ref="R2:AC2"/>
    <mergeCell ref="H13:I13"/>
    <mergeCell ref="H14:I14"/>
    <mergeCell ref="B47:I48"/>
    <mergeCell ref="F4:I6"/>
    <mergeCell ref="H42:I42"/>
    <mergeCell ref="F7:I9"/>
    <mergeCell ref="H36:I36"/>
    <mergeCell ref="H37:I37"/>
    <mergeCell ref="H38:I38"/>
    <mergeCell ref="H39:I39"/>
    <mergeCell ref="H40:I40"/>
    <mergeCell ref="H31:I31"/>
    <mergeCell ref="H32:I32"/>
    <mergeCell ref="H33:I33"/>
    <mergeCell ref="C13:D13"/>
    <mergeCell ref="C14:D14"/>
    <mergeCell ref="H23:I23"/>
    <mergeCell ref="B2:I2"/>
    <mergeCell ref="F11:I11"/>
    <mergeCell ref="C9:D9"/>
    <mergeCell ref="H12:I12"/>
    <mergeCell ref="C5:D5"/>
    <mergeCell ref="C6:D6"/>
    <mergeCell ref="C7:D7"/>
    <mergeCell ref="C8:D8"/>
    <mergeCell ref="B11:D11"/>
    <mergeCell ref="C15:D15"/>
    <mergeCell ref="G15:I15"/>
    <mergeCell ref="H41:I41"/>
    <mergeCell ref="C16:D16"/>
    <mergeCell ref="C17:D17"/>
    <mergeCell ref="C18:D18"/>
    <mergeCell ref="B20:C20"/>
    <mergeCell ref="H20:I20"/>
    <mergeCell ref="G16:I16"/>
    <mergeCell ref="G17:I17"/>
    <mergeCell ref="G18:I18"/>
    <mergeCell ref="F17:F18"/>
    <mergeCell ref="H24:I24"/>
    <mergeCell ref="H25:I25"/>
    <mergeCell ref="H35:I35"/>
    <mergeCell ref="H26:I26"/>
    <mergeCell ref="H28:I28"/>
    <mergeCell ref="H29:I29"/>
  </mergeCells>
  <conditionalFormatting sqref="X11:X1000">
    <cfRule type="expression" dxfId="77" priority="6">
      <formula>X11="(blank)"</formula>
    </cfRule>
  </conditionalFormatting>
  <conditionalFormatting sqref="V11:V1000">
    <cfRule type="containsText" dxfId="76" priority="2" operator="containsText" text="canceled">
      <formula>NOT(ISERROR(SEARCH("canceled",V11)))</formula>
    </cfRule>
    <cfRule type="containsText" dxfId="75" priority="3" operator="containsText" text="Hold">
      <formula>NOT(ISERROR(SEARCH("Hold",V11)))</formula>
    </cfRule>
    <cfRule type="containsText" dxfId="74" priority="4" operator="containsText" text="Received">
      <formula>NOT(ISERROR(SEARCH("Received",V11)))</formula>
    </cfRule>
    <cfRule type="containsText" dxfId="73" priority="5" operator="containsText" text="In-Progress">
      <formula>NOT(ISERROR(SEARCH("In-Progress",V11)))</formula>
    </cfRule>
  </conditionalFormatting>
  <conditionalFormatting sqref="Y11:Y1000">
    <cfRule type="containsText" dxfId="72" priority="1" operator="containsText" text="no">
      <formula>NOT(ISERROR(SEARCH("no",Y11)))</formula>
    </cfRule>
  </conditionalFormatting>
  <dataValidations count="2">
    <dataValidation type="list" allowBlank="1" showInputMessage="1" showErrorMessage="1" sqref="H13:I13" xr:uid="{4AE9C97C-AB02-491B-BDCE-1635719E2FAA}">
      <formula1>po</formula1>
    </dataValidation>
    <dataValidation type="list" allowBlank="1" showInputMessage="1" showErrorMessage="1" sqref="C13:D13" xr:uid="{95777B62-DEF4-4413-B16A-3ACB0C9B3A32}">
      <formula1>vendor</formula1>
    </dataValidation>
  </dataValidations>
  <pageMargins left="0.7" right="0.7" top="0.75" bottom="0.75" header="0.3" footer="0.3"/>
  <pageSetup fitToWidth="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27" r:id="rId5" name="Button 11">
              <controlPr defaultSize="0" print="0" autoFill="0" autoPict="0" macro="[0]!Refresh">
                <anchor moveWithCells="1" sizeWithCells="1">
                  <from>
                    <xdr:col>6</xdr:col>
                    <xdr:colOff>792480</xdr:colOff>
                    <xdr:row>2</xdr:row>
                    <xdr:rowOff>45720</xdr:rowOff>
                  </from>
                  <to>
                    <xdr:col>8</xdr:col>
                    <xdr:colOff>388620</xdr:colOff>
                    <xdr:row>3</xdr:row>
                    <xdr:rowOff>175260</xdr:rowOff>
                  </to>
                </anchor>
              </controlPr>
            </control>
          </mc:Choice>
        </mc:AlternateContent>
        <mc:AlternateContent xmlns:mc="http://schemas.openxmlformats.org/markup-compatibility/2006">
          <mc:Choice Requires="x14">
            <control shapeId="9228" r:id="rId6" name="Button 12">
              <controlPr defaultSize="0" print="0" autoFill="0" autoPict="0" macro="[0]!Full_screen">
                <anchor moveWithCells="1" sizeWithCells="1">
                  <from>
                    <xdr:col>5</xdr:col>
                    <xdr:colOff>792480</xdr:colOff>
                    <xdr:row>2</xdr:row>
                    <xdr:rowOff>45720</xdr:rowOff>
                  </from>
                  <to>
                    <xdr:col>6</xdr:col>
                    <xdr:colOff>807720</xdr:colOff>
                    <xdr:row>3</xdr:row>
                    <xdr:rowOff>175260</xdr:rowOff>
                  </to>
                </anchor>
              </controlPr>
            </control>
          </mc:Choice>
        </mc:AlternateContent>
        <mc:AlternateContent xmlns:mc="http://schemas.openxmlformats.org/markup-compatibility/2006">
          <mc:Choice Requires="x14">
            <control shapeId="9229" r:id="rId7" name="Button 13">
              <controlPr defaultSize="0" print="0" autoFill="0" autoPict="0" macro="[0]!printarea">
                <anchor moveWithCells="1" sizeWithCells="1">
                  <from>
                    <xdr:col>4</xdr:col>
                    <xdr:colOff>556260</xdr:colOff>
                    <xdr:row>2</xdr:row>
                    <xdr:rowOff>45720</xdr:rowOff>
                  </from>
                  <to>
                    <xdr:col>5</xdr:col>
                    <xdr:colOff>807720</xdr:colOff>
                    <xdr:row>3</xdr:row>
                    <xdr:rowOff>175260</xdr:rowOff>
                  </to>
                </anchor>
              </controlPr>
            </control>
          </mc:Choice>
        </mc:AlternateContent>
      </controls>
    </mc:Choice>
  </mc:AlternateContent>
  <extLst>
    <ext xmlns:x14="http://schemas.microsoft.com/office/spreadsheetml/2009/9/main" uri="{A8765BA9-456A-4dab-B4F3-ACF838C121DE}">
      <x14:slicerList>
        <x14:slicer r:id="rId8"/>
      </x14:slicerList>
    </ext>
    <ext xmlns:x15="http://schemas.microsoft.com/office/spreadsheetml/2010/11/main" uri="{7E03D99C-DC04-49d9-9315-930204A7B6E9}">
      <x15:timelineRefs>
        <x15:timelineRef r:id="rId9"/>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2D72F-A2C1-4995-9EBA-DABD03D4252C}">
  <sheetPr codeName="Sheet5"/>
  <dimension ref="B5:F19"/>
  <sheetViews>
    <sheetView workbookViewId="0">
      <selection activeCell="I5" sqref="I5"/>
    </sheetView>
  </sheetViews>
  <sheetFormatPr defaultRowHeight="13.2" x14ac:dyDescent="0.25"/>
  <cols>
    <col min="2" max="2" width="13.33203125" bestFit="1" customWidth="1"/>
    <col min="5" max="5" width="13.33203125" bestFit="1" customWidth="1"/>
    <col min="6" max="6" width="19.5546875" bestFit="1" customWidth="1"/>
  </cols>
  <sheetData>
    <row r="5" spans="2:6" x14ac:dyDescent="0.25">
      <c r="B5" s="3" t="s">
        <v>0</v>
      </c>
      <c r="E5" s="3" t="s">
        <v>0</v>
      </c>
      <c r="F5" t="s">
        <v>216</v>
      </c>
    </row>
    <row r="6" spans="2:6" x14ac:dyDescent="0.25">
      <c r="B6" s="8" t="s">
        <v>155</v>
      </c>
      <c r="E6" s="8" t="s">
        <v>215</v>
      </c>
      <c r="F6">
        <v>1</v>
      </c>
    </row>
    <row r="7" spans="2:6" x14ac:dyDescent="0.25">
      <c r="B7" s="8" t="s">
        <v>190</v>
      </c>
      <c r="E7" s="8" t="s">
        <v>188</v>
      </c>
      <c r="F7">
        <v>2</v>
      </c>
    </row>
    <row r="8" spans="2:6" x14ac:dyDescent="0.25">
      <c r="B8" s="8" t="s">
        <v>193</v>
      </c>
      <c r="E8" s="8" t="s">
        <v>202</v>
      </c>
      <c r="F8">
        <v>8</v>
      </c>
    </row>
    <row r="9" spans="2:6" x14ac:dyDescent="0.25">
      <c r="B9" s="8" t="s">
        <v>194</v>
      </c>
      <c r="E9" s="8" t="s">
        <v>203</v>
      </c>
      <c r="F9">
        <v>8</v>
      </c>
    </row>
    <row r="10" spans="2:6" x14ac:dyDescent="0.25">
      <c r="B10" s="8" t="s">
        <v>191</v>
      </c>
      <c r="E10" s="8" t="s">
        <v>205</v>
      </c>
      <c r="F10">
        <v>19</v>
      </c>
    </row>
    <row r="11" spans="2:6" x14ac:dyDescent="0.25">
      <c r="B11" s="8" t="s">
        <v>195</v>
      </c>
    </row>
    <row r="12" spans="2:6" x14ac:dyDescent="0.25">
      <c r="B12" s="8" t="s">
        <v>196</v>
      </c>
    </row>
    <row r="13" spans="2:6" x14ac:dyDescent="0.25">
      <c r="B13" s="8" t="s">
        <v>197</v>
      </c>
    </row>
    <row r="14" spans="2:6" x14ac:dyDescent="0.25">
      <c r="B14" s="8" t="s">
        <v>192</v>
      </c>
    </row>
    <row r="15" spans="2:6" x14ac:dyDescent="0.25">
      <c r="B15" s="8" t="s">
        <v>198</v>
      </c>
    </row>
    <row r="16" spans="2:6" x14ac:dyDescent="0.25">
      <c r="B16" s="8" t="s">
        <v>199</v>
      </c>
    </row>
    <row r="17" spans="2:2" x14ac:dyDescent="0.25">
      <c r="B17" s="8" t="s">
        <v>200</v>
      </c>
    </row>
    <row r="18" spans="2:2" x14ac:dyDescent="0.25">
      <c r="B18" s="8" t="s">
        <v>201</v>
      </c>
    </row>
    <row r="19" spans="2:2" x14ac:dyDescent="0.25">
      <c r="B19" s="8" t="s">
        <v>219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03BD6CED16784C9848793BCB8A8B5C" ma:contentTypeVersion="13" ma:contentTypeDescription="Create a new document." ma:contentTypeScope="" ma:versionID="847bee06aa7b2a33407fac2f45700239">
  <xsd:schema xmlns:xsd="http://www.w3.org/2001/XMLSchema" xmlns:xs="http://www.w3.org/2001/XMLSchema" xmlns:p="http://schemas.microsoft.com/office/2006/metadata/properties" xmlns:ns3="dda6fff3-f3be-4414-8fe7-bdde5e113c2e" xmlns:ns4="cafdd227-729a-45e1-a1b3-6b82500adb76" targetNamespace="http://schemas.microsoft.com/office/2006/metadata/properties" ma:root="true" ma:fieldsID="b32395141e4195432d6adc35cd352e5e" ns3:_="" ns4:_="">
    <xsd:import namespace="dda6fff3-f3be-4414-8fe7-bdde5e113c2e"/>
    <xsd:import namespace="cafdd227-729a-45e1-a1b3-6b82500adb7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6fff3-f3be-4414-8fe7-bdde5e113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fdd227-729a-45e1-a1b3-6b82500adb7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4E3719-A95F-4216-8AC5-A76BBA28C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6fff3-f3be-4414-8fe7-bdde5e113c2e"/>
    <ds:schemaRef ds:uri="cafdd227-729a-45e1-a1b3-6b82500ad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5F4268-68C8-44DC-95E5-FC029D660991}">
  <ds:schemaRefs>
    <ds:schemaRef ds:uri="http://schemas.microsoft.com/office/infopath/2007/PartnerControls"/>
    <ds:schemaRef ds:uri="http://www.w3.org/XML/1998/namespace"/>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terms/"/>
    <ds:schemaRef ds:uri="cafdd227-729a-45e1-a1b3-6b82500adb76"/>
    <ds:schemaRef ds:uri="dda6fff3-f3be-4414-8fe7-bdde5e113c2e"/>
    <ds:schemaRef ds:uri="http://purl.org/dc/elements/1.1/"/>
  </ds:schemaRefs>
</ds:datastoreItem>
</file>

<file path=customXml/itemProps3.xml><?xml version="1.0" encoding="utf-8"?>
<ds:datastoreItem xmlns:ds="http://schemas.openxmlformats.org/officeDocument/2006/customXml" ds:itemID="{C67B1C36-39B2-4DB4-96A4-CA08510B0B01}">
  <ds:schemaRefs>
    <ds:schemaRef ds:uri="http://schemas.microsoft.com/DataMashup"/>
  </ds:schemaRefs>
</ds:datastoreItem>
</file>

<file path=customXml/itemProps4.xml><?xml version="1.0" encoding="utf-8"?>
<ds:datastoreItem xmlns:ds="http://schemas.openxmlformats.org/officeDocument/2006/customXml" ds:itemID="{456F8956-EF26-41EB-B1FF-C7AB00322E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Suppliers-Vendors List</vt:lpstr>
      <vt:lpstr>Items List and Stock Management</vt:lpstr>
      <vt:lpstr>PO Management</vt:lpstr>
      <vt:lpstr>PO Dashboard</vt:lpstr>
      <vt:lpstr>Sheet2</vt:lpstr>
      <vt:lpstr>'PO Dashboard'!Criteria</vt:lpstr>
      <vt:lpstr>'PO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Stockkamp, Felix</dc:creator>
  <cp:lastModifiedBy>kareem mostafa</cp:lastModifiedBy>
  <cp:lastPrinted>2024-06-08T12:02:44Z</cp:lastPrinted>
  <dcterms:created xsi:type="dcterms:W3CDTF">2020-08-23T16:46:06Z</dcterms:created>
  <dcterms:modified xsi:type="dcterms:W3CDTF">2025-02-16T18:56:40Z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0x0101002903BD6CED16784C9848793BCB8A8B5C</vt:lpwstr>
  </property>
</Properties>
</file>