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a1bfc1bc72610e/Documentos/Apresentações GP e Agile/Materiais/AUF - Agile Upstream FMK/"/>
    </mc:Choice>
  </mc:AlternateContent>
  <xr:revisionPtr revIDLastSave="135" documentId="13_ncr:1_{5BAA0EC1-0648-C947-9D98-A9704CC9051D}" xr6:coauthVersionLast="47" xr6:coauthVersionMax="47" xr10:uidLastSave="{F04152CD-6BA2-0C42-8C37-FA6BD6622493}"/>
  <bookViews>
    <workbookView xWindow="960" yWindow="500" windowWidth="34880" windowHeight="21900" activeTab="3" xr2:uid="{7832DCF7-818A-2449-AE69-806789202D69}"/>
  </bookViews>
  <sheets>
    <sheet name="Aspectos x Notas" sheetId="1" r:id="rId1"/>
    <sheet name="Iniciativas Planejadas" sheetId="2" r:id="rId2"/>
    <sheet name="Iniciativas Realizadas" sheetId="4" r:id="rId3"/>
    <sheet name="Iniciativas Priorizada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1" i="4"/>
  <c r="H20" i="5"/>
  <c r="C22" i="5" s="1"/>
  <c r="H17" i="5"/>
  <c r="H16" i="5"/>
  <c r="H15" i="5"/>
  <c r="H12" i="5"/>
  <c r="H11" i="5"/>
  <c r="H9" i="5"/>
  <c r="H8" i="5"/>
  <c r="H14" i="5"/>
  <c r="H7" i="5"/>
  <c r="H13" i="5"/>
  <c r="H21" i="5" s="1"/>
  <c r="H6" i="5"/>
  <c r="H10" i="5"/>
  <c r="G5" i="5"/>
  <c r="F5" i="5"/>
  <c r="E5" i="5"/>
  <c r="C22" i="2"/>
  <c r="D21" i="2"/>
  <c r="C21" i="2"/>
  <c r="C20" i="2"/>
  <c r="H20" i="4"/>
  <c r="C22" i="4" s="1"/>
  <c r="H20" i="2"/>
  <c r="C15" i="1" s="1"/>
  <c r="G5" i="4"/>
  <c r="F5" i="4"/>
  <c r="E5" i="4"/>
  <c r="H17" i="4"/>
  <c r="H16" i="4"/>
  <c r="H15" i="4"/>
  <c r="H14" i="4"/>
  <c r="H13" i="4"/>
  <c r="H12" i="4"/>
  <c r="H11" i="4"/>
  <c r="H10" i="4"/>
  <c r="H9" i="4"/>
  <c r="H8" i="4"/>
  <c r="H7" i="4"/>
  <c r="H6" i="4"/>
  <c r="H7" i="2"/>
  <c r="H8" i="2"/>
  <c r="H9" i="2"/>
  <c r="H10" i="2"/>
  <c r="H11" i="2"/>
  <c r="H12" i="2"/>
  <c r="H13" i="2"/>
  <c r="H14" i="2"/>
  <c r="H15" i="2"/>
  <c r="H16" i="2"/>
  <c r="H17" i="2"/>
  <c r="H6" i="2"/>
  <c r="G5" i="2"/>
  <c r="F5" i="2"/>
  <c r="E5" i="2"/>
  <c r="C20" i="4" l="1"/>
  <c r="C21" i="4"/>
  <c r="D21" i="4"/>
  <c r="C20" i="5"/>
  <c r="C21" i="5"/>
  <c r="D21" i="5"/>
  <c r="H21" i="2"/>
  <c r="C16" i="1" s="1"/>
  <c r="D16" i="1" s="1"/>
  <c r="H21" i="4"/>
  <c r="C17" i="1" s="1"/>
  <c r="D17" i="1" s="1"/>
</calcChain>
</file>

<file path=xl/sharedStrings.xml><?xml version="1.0" encoding="utf-8"?>
<sst xmlns="http://schemas.openxmlformats.org/spreadsheetml/2006/main" count="96" uniqueCount="49">
  <si>
    <t>Proj01</t>
  </si>
  <si>
    <t>Proj02</t>
  </si>
  <si>
    <t>Proj03</t>
  </si>
  <si>
    <t>Proj04</t>
  </si>
  <si>
    <t>Proj05</t>
  </si>
  <si>
    <t>Proj06</t>
  </si>
  <si>
    <t>Proj07</t>
  </si>
  <si>
    <t>Proj08</t>
  </si>
  <si>
    <t>Proj09</t>
  </si>
  <si>
    <t>Proj10</t>
  </si>
  <si>
    <t>Proj11</t>
  </si>
  <si>
    <t>Proj12</t>
  </si>
  <si>
    <t>Régua de Notas</t>
  </si>
  <si>
    <t>Definição de Indicadores</t>
  </si>
  <si>
    <t>Tempo de Duração Total do Projeto</t>
  </si>
  <si>
    <t>Entrega Incremental de Funcionalidades</t>
  </si>
  <si>
    <t>Não é possível definir indicadores</t>
  </si>
  <si>
    <t>Iniciativa com mais de 12 meses</t>
  </si>
  <si>
    <t>Nenhuma entrega durante o desenvolvimento da Iniciativa</t>
  </si>
  <si>
    <t>Definido mas só medido após o término da Iniciativa</t>
  </si>
  <si>
    <t>Iniciativa de no máximo 12 meses</t>
  </si>
  <si>
    <t>Uma primeira entrega após 75% do desenvolvimento da Iniciativa</t>
  </si>
  <si>
    <t>Definido e medido durante o desenvolvimento da Iniciativa</t>
  </si>
  <si>
    <t>Iniciativa de no máximo 6 meses</t>
  </si>
  <si>
    <t>Uma primeira entrega com menos de 50% do desenvolvimento da iniciativa com mais entregas após</t>
  </si>
  <si>
    <t>Score do Portfólio</t>
  </si>
  <si>
    <t>Planejado</t>
  </si>
  <si>
    <t>Realizado</t>
  </si>
  <si>
    <t>Peso</t>
  </si>
  <si>
    <t>Score Total
da Iniciativa</t>
  </si>
  <si>
    <t>Score Máximo do Portfólio</t>
  </si>
  <si>
    <t>Score Atual do Portfólio</t>
  </si>
  <si>
    <t>Ruim</t>
  </si>
  <si>
    <t>Satisfatório</t>
  </si>
  <si>
    <t>Muito bom!</t>
  </si>
  <si>
    <t>Notas por Aspecto</t>
  </si>
  <si>
    <t>Iniciativas</t>
  </si>
  <si>
    <t>Aspectos Avaliados</t>
  </si>
  <si>
    <t>Total Possível</t>
  </si>
  <si>
    <t>Saúde do Portfólio (Chance de Entregar Valor)</t>
  </si>
  <si>
    <t>Score abaixo de 50%</t>
  </si>
  <si>
    <t>Score entre 50% e 75%</t>
  </si>
  <si>
    <t>Score acima de 75%</t>
  </si>
  <si>
    <t>Iniciativa Forte - Score igual ou &gt; que</t>
  </si>
  <si>
    <t>Iniciativa Média - Score entre</t>
  </si>
  <si>
    <t>Iniciativa Fraca - Score abaixo de</t>
  </si>
  <si>
    <t>Probabiliade</t>
  </si>
  <si>
    <t>Score Máximo do Programa</t>
  </si>
  <si>
    <t>Score Atual do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</si>
</sst>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9" fontId="0" fillId="0" borderId="0" xfId="0" applyNumberFormat="1"/>
    <xf numFmtId="0" fontId="1" fillId="0" borderId="1" xfId="0" applyFont="1" applyBorder="1" applyAlignment="1">
      <alignment horizontal="left" vertical="center" readingOrder="1"/>
    </xf>
    <xf numFmtId="0" fontId="0" fillId="2" borderId="1" xfId="0" applyFill="1" applyBorder="1"/>
    <xf numFmtId="0" fontId="0" fillId="4" borderId="1" xfId="0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3" fillId="5" borderId="6" xfId="0" applyFont="1" applyFill="1" applyBorder="1"/>
    <xf numFmtId="0" fontId="3" fillId="4" borderId="10" xfId="0" applyFont="1" applyFill="1" applyBorder="1" applyAlignment="1">
      <alignment horizontal="right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/>
    <xf numFmtId="0" fontId="3" fillId="5" borderId="4" xfId="0" applyFont="1" applyFill="1" applyBorder="1"/>
    <xf numFmtId="0" fontId="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9" fontId="10" fillId="3" borderId="1" xfId="1" applyFont="1" applyFill="1" applyBorder="1" applyAlignment="1">
      <alignment horizontal="left"/>
    </xf>
    <xf numFmtId="0" fontId="8" fillId="4" borderId="1" xfId="0" applyFont="1" applyFill="1" applyBorder="1"/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right"/>
    </xf>
    <xf numFmtId="0" fontId="6" fillId="5" borderId="9" xfId="0" applyFont="1" applyFill="1" applyBorder="1"/>
    <xf numFmtId="0" fontId="3" fillId="4" borderId="7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0" fontId="3" fillId="5" borderId="9" xfId="0" applyFont="1" applyFill="1" applyBorder="1"/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0" fontId="6" fillId="0" borderId="3" xfId="0" applyFont="1" applyBorder="1"/>
    <xf numFmtId="0" fontId="11" fillId="0" borderId="4" xfId="0" applyFont="1" applyBorder="1"/>
    <xf numFmtId="0" fontId="11" fillId="0" borderId="1" xfId="0" applyFont="1" applyBorder="1"/>
    <xf numFmtId="0" fontId="11" fillId="0" borderId="6" xfId="0" applyFont="1" applyBorder="1"/>
    <xf numFmtId="0" fontId="2" fillId="0" borderId="2" xfId="0" applyFont="1" applyBorder="1" applyAlignment="1">
      <alignment horizontal="right"/>
    </xf>
    <xf numFmtId="0" fontId="3" fillId="0" borderId="4" xfId="0" applyFont="1" applyBorder="1"/>
    <xf numFmtId="0" fontId="3" fillId="0" borderId="10" xfId="0" applyFont="1" applyBorder="1" applyAlignment="1">
      <alignment horizontal="right"/>
    </xf>
    <xf numFmtId="0" fontId="3" fillId="0" borderId="6" xfId="0" applyFont="1" applyBorder="1"/>
    <xf numFmtId="0" fontId="11" fillId="0" borderId="1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3" fillId="0" borderId="12" xfId="0" applyFont="1" applyBorder="1"/>
    <xf numFmtId="0" fontId="6" fillId="0" borderId="13" xfId="0" applyFont="1" applyBorder="1"/>
    <xf numFmtId="0" fontId="8" fillId="0" borderId="0" xfId="0" applyFont="1"/>
    <xf numFmtId="9" fontId="3" fillId="0" borderId="14" xfId="0" applyNumberFormat="1" applyFont="1" applyBorder="1"/>
    <xf numFmtId="9" fontId="3" fillId="0" borderId="15" xfId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9341-3E84-BC46-A125-BD7DF711DA66}">
  <dimension ref="A5:F17"/>
  <sheetViews>
    <sheetView topLeftCell="A3" zoomScale="120" zoomScaleNormal="120" workbookViewId="0">
      <selection activeCell="D27" sqref="D27"/>
    </sheetView>
  </sheetViews>
  <sheetFormatPr baseColWidth="10" defaultRowHeight="16" x14ac:dyDescent="0.2"/>
  <cols>
    <col min="4" max="4" width="38.6640625" bestFit="1" customWidth="1"/>
    <col min="5" max="5" width="30.6640625" bestFit="1" customWidth="1"/>
    <col min="6" max="6" width="65" bestFit="1" customWidth="1"/>
  </cols>
  <sheetData>
    <row r="5" spans="1:6" x14ac:dyDescent="0.2">
      <c r="D5" s="50" t="s">
        <v>37</v>
      </c>
      <c r="E5" s="50"/>
      <c r="F5" s="50"/>
    </row>
    <row r="6" spans="1:6" x14ac:dyDescent="0.2">
      <c r="D6" s="3" t="s">
        <v>13</v>
      </c>
      <c r="E6" s="3" t="s">
        <v>14</v>
      </c>
      <c r="F6" s="3" t="s">
        <v>15</v>
      </c>
    </row>
    <row r="7" spans="1:6" x14ac:dyDescent="0.2">
      <c r="B7" s="51" t="s">
        <v>12</v>
      </c>
      <c r="C7" s="3">
        <v>1</v>
      </c>
      <c r="D7" s="2" t="s">
        <v>16</v>
      </c>
      <c r="E7" s="2" t="s">
        <v>17</v>
      </c>
      <c r="F7" s="2" t="s">
        <v>18</v>
      </c>
    </row>
    <row r="8" spans="1:6" x14ac:dyDescent="0.2">
      <c r="B8" s="52"/>
      <c r="C8" s="3">
        <v>2</v>
      </c>
      <c r="D8" s="2" t="s">
        <v>19</v>
      </c>
      <c r="E8" s="2" t="s">
        <v>20</v>
      </c>
      <c r="F8" s="2" t="s">
        <v>21</v>
      </c>
    </row>
    <row r="9" spans="1:6" x14ac:dyDescent="0.2">
      <c r="B9" s="52"/>
      <c r="C9" s="3">
        <v>3</v>
      </c>
      <c r="D9" s="2" t="s">
        <v>22</v>
      </c>
      <c r="E9" s="2" t="s">
        <v>23</v>
      </c>
      <c r="F9" s="2" t="s">
        <v>24</v>
      </c>
    </row>
    <row r="14" spans="1:6" ht="19" x14ac:dyDescent="0.25">
      <c r="A14" s="55" t="s">
        <v>25</v>
      </c>
      <c r="B14" s="55"/>
      <c r="C14" s="55"/>
      <c r="D14" s="21" t="s">
        <v>39</v>
      </c>
    </row>
    <row r="15" spans="1:6" ht="19" x14ac:dyDescent="0.25">
      <c r="A15" s="50" t="s">
        <v>38</v>
      </c>
      <c r="B15" s="50"/>
      <c r="C15" s="19">
        <f>('Iniciativas Planejadas'!H20)</f>
        <v>144</v>
      </c>
      <c r="D15" s="20">
        <v>1</v>
      </c>
    </row>
    <row r="16" spans="1:6" ht="19" x14ac:dyDescent="0.25">
      <c r="A16" s="53" t="s">
        <v>26</v>
      </c>
      <c r="B16" s="53"/>
      <c r="C16" s="17">
        <f>('Iniciativas Planejadas'!H21)</f>
        <v>95</v>
      </c>
      <c r="D16" s="20">
        <f>((C16*100)/$C$15)/100</f>
        <v>0.65972222222222232</v>
      </c>
    </row>
    <row r="17" spans="1:4" ht="19" x14ac:dyDescent="0.25">
      <c r="A17" s="54" t="s">
        <v>27</v>
      </c>
      <c r="B17" s="54"/>
      <c r="C17" s="18">
        <f>'Iniciativas Realizadas'!H21</f>
        <v>71</v>
      </c>
      <c r="D17" s="20">
        <f>((C17*100)/$C$15)/100</f>
        <v>0.49305555555555558</v>
      </c>
    </row>
  </sheetData>
  <mergeCells count="6">
    <mergeCell ref="D5:F5"/>
    <mergeCell ref="B7:B9"/>
    <mergeCell ref="A16:B16"/>
    <mergeCell ref="A17:B17"/>
    <mergeCell ref="A14:C1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E7265-E24E-2049-A31E-43E9B30EB8E7}">
  <dimension ref="B4:I27"/>
  <sheetViews>
    <sheetView zoomScale="110" zoomScaleNormal="110" workbookViewId="0">
      <selection activeCell="I24" sqref="I24"/>
    </sheetView>
  </sheetViews>
  <sheetFormatPr baseColWidth="10" defaultRowHeight="16" x14ac:dyDescent="0.2"/>
  <cols>
    <col min="1" max="1" width="3.5" customWidth="1"/>
    <col min="2" max="2" width="23" bestFit="1" customWidth="1"/>
    <col min="5" max="5" width="21.6640625" bestFit="1" customWidth="1"/>
    <col min="6" max="6" width="30.83203125" bestFit="1" customWidth="1"/>
    <col min="7" max="7" width="34.6640625" bestFit="1" customWidth="1"/>
    <col min="9" max="9" width="11.33203125" bestFit="1" customWidth="1"/>
  </cols>
  <sheetData>
    <row r="4" spans="3:8" ht="17" x14ac:dyDescent="0.2">
      <c r="D4" s="12" t="s">
        <v>28</v>
      </c>
      <c r="E4" s="16">
        <v>1</v>
      </c>
      <c r="F4" s="16">
        <v>2</v>
      </c>
      <c r="G4" s="16">
        <v>1</v>
      </c>
      <c r="H4" s="8"/>
    </row>
    <row r="5" spans="3:8" ht="51" x14ac:dyDescent="0.2">
      <c r="D5" s="4" t="s">
        <v>36</v>
      </c>
      <c r="E5" s="4" t="str">
        <f>('Aspectos x Notas'!D6)</f>
        <v>Definição de Indicadores</v>
      </c>
      <c r="F5" s="5" t="str">
        <f>('Aspectos x Notas'!E6)</f>
        <v>Tempo de Duração Total do Projeto</v>
      </c>
      <c r="G5" s="5" t="str">
        <f>('Aspectos x Notas'!F6)</f>
        <v>Entrega Incremental de Funcionalidades</v>
      </c>
      <c r="H5" s="6" t="s">
        <v>29</v>
      </c>
    </row>
    <row r="6" spans="3:8" ht="16" customHeight="1" x14ac:dyDescent="0.2">
      <c r="C6" s="56" t="s">
        <v>35</v>
      </c>
      <c r="D6" s="8" t="s">
        <v>0</v>
      </c>
      <c r="E6" s="7">
        <v>2</v>
      </c>
      <c r="F6" s="7">
        <v>3</v>
      </c>
      <c r="G6" s="7">
        <v>1</v>
      </c>
      <c r="H6" s="13">
        <f>(E6*$E$4)+(F6*$F$4)+(G6*$G$4)</f>
        <v>9</v>
      </c>
    </row>
    <row r="7" spans="3:8" x14ac:dyDescent="0.2">
      <c r="C7" s="56"/>
      <c r="D7" s="8" t="s">
        <v>1</v>
      </c>
      <c r="E7" s="7">
        <v>3</v>
      </c>
      <c r="F7" s="7">
        <v>3</v>
      </c>
      <c r="G7" s="7">
        <v>3</v>
      </c>
      <c r="H7" s="13">
        <f t="shared" ref="H7:H17" si="0">(E7*$E$4)+(F7*$F$4)+(G7*$G$4)</f>
        <v>12</v>
      </c>
    </row>
    <row r="8" spans="3:8" x14ac:dyDescent="0.2">
      <c r="C8" s="56"/>
      <c r="D8" s="8" t="s">
        <v>2</v>
      </c>
      <c r="E8" s="7">
        <v>1</v>
      </c>
      <c r="F8" s="7">
        <v>2</v>
      </c>
      <c r="G8" s="7">
        <v>2</v>
      </c>
      <c r="H8" s="13">
        <f t="shared" si="0"/>
        <v>7</v>
      </c>
    </row>
    <row r="9" spans="3:8" x14ac:dyDescent="0.2">
      <c r="C9" s="56"/>
      <c r="D9" s="8" t="s">
        <v>3</v>
      </c>
      <c r="E9" s="7">
        <v>3</v>
      </c>
      <c r="F9" s="7">
        <v>3</v>
      </c>
      <c r="G9" s="7">
        <v>3</v>
      </c>
      <c r="H9" s="13">
        <f t="shared" si="0"/>
        <v>12</v>
      </c>
    </row>
    <row r="10" spans="3:8" x14ac:dyDescent="0.2">
      <c r="C10" s="56"/>
      <c r="D10" s="8" t="s">
        <v>4</v>
      </c>
      <c r="E10" s="7">
        <v>1</v>
      </c>
      <c r="F10" s="7">
        <v>1</v>
      </c>
      <c r="G10" s="7">
        <v>3</v>
      </c>
      <c r="H10" s="13">
        <f t="shared" si="0"/>
        <v>6</v>
      </c>
    </row>
    <row r="11" spans="3:8" x14ac:dyDescent="0.2">
      <c r="C11" s="56"/>
      <c r="D11" s="8" t="s">
        <v>5</v>
      </c>
      <c r="E11" s="7">
        <v>1</v>
      </c>
      <c r="F11" s="7">
        <v>3</v>
      </c>
      <c r="G11" s="7">
        <v>3</v>
      </c>
      <c r="H11" s="13">
        <f t="shared" si="0"/>
        <v>10</v>
      </c>
    </row>
    <row r="12" spans="3:8" x14ac:dyDescent="0.2">
      <c r="C12" s="56"/>
      <c r="D12" s="8" t="s">
        <v>6</v>
      </c>
      <c r="E12" s="7">
        <v>1</v>
      </c>
      <c r="F12" s="7">
        <v>3</v>
      </c>
      <c r="G12" s="7">
        <v>3</v>
      </c>
      <c r="H12" s="13">
        <f t="shared" si="0"/>
        <v>10</v>
      </c>
    </row>
    <row r="13" spans="3:8" x14ac:dyDescent="0.2">
      <c r="C13" s="56"/>
      <c r="D13" s="8" t="s">
        <v>7</v>
      </c>
      <c r="E13" s="7">
        <v>2</v>
      </c>
      <c r="F13" s="7">
        <v>3</v>
      </c>
      <c r="G13" s="7">
        <v>1</v>
      </c>
      <c r="H13" s="13">
        <f t="shared" si="0"/>
        <v>9</v>
      </c>
    </row>
    <row r="14" spans="3:8" x14ac:dyDescent="0.2">
      <c r="C14" s="56"/>
      <c r="D14" s="8" t="s">
        <v>8</v>
      </c>
      <c r="E14" s="7">
        <v>1</v>
      </c>
      <c r="F14" s="7">
        <v>3</v>
      </c>
      <c r="G14" s="7">
        <v>1</v>
      </c>
      <c r="H14" s="13">
        <f t="shared" si="0"/>
        <v>8</v>
      </c>
    </row>
    <row r="15" spans="3:8" x14ac:dyDescent="0.2">
      <c r="C15" s="56"/>
      <c r="D15" s="8" t="s">
        <v>9</v>
      </c>
      <c r="E15" s="7">
        <v>1</v>
      </c>
      <c r="F15" s="7">
        <v>1</v>
      </c>
      <c r="G15" s="7">
        <v>1</v>
      </c>
      <c r="H15" s="13">
        <f t="shared" si="0"/>
        <v>4</v>
      </c>
    </row>
    <row r="16" spans="3:8" x14ac:dyDescent="0.2">
      <c r="C16" s="56"/>
      <c r="D16" s="8" t="s">
        <v>10</v>
      </c>
      <c r="E16" s="7">
        <v>1</v>
      </c>
      <c r="F16" s="7">
        <v>1</v>
      </c>
      <c r="G16" s="7">
        <v>1</v>
      </c>
      <c r="H16" s="13">
        <f t="shared" si="0"/>
        <v>4</v>
      </c>
    </row>
    <row r="17" spans="2:9" x14ac:dyDescent="0.2">
      <c r="C17" s="56"/>
      <c r="D17" s="8" t="s">
        <v>11</v>
      </c>
      <c r="E17" s="7">
        <v>1</v>
      </c>
      <c r="F17" s="7">
        <v>1</v>
      </c>
      <c r="G17" s="7">
        <v>1</v>
      </c>
      <c r="H17" s="13">
        <f t="shared" si="0"/>
        <v>4</v>
      </c>
    </row>
    <row r="19" spans="2:9" ht="17" thickBot="1" x14ac:dyDescent="0.25">
      <c r="I19" s="47" t="s">
        <v>46</v>
      </c>
    </row>
    <row r="20" spans="2:9" ht="19" x14ac:dyDescent="0.25">
      <c r="B20" s="22" t="s">
        <v>40</v>
      </c>
      <c r="C20" s="23">
        <f>(H20/2)</f>
        <v>72</v>
      </c>
      <c r="D20" s="23"/>
      <c r="E20" s="14" t="s">
        <v>32</v>
      </c>
      <c r="G20" s="11" t="s">
        <v>30</v>
      </c>
      <c r="H20" s="14">
        <f>((3*E4)+(3*F4)+(3*G4))*12</f>
        <v>144</v>
      </c>
      <c r="I20" s="48">
        <v>1</v>
      </c>
    </row>
    <row r="21" spans="2:9" ht="22" thickBot="1" x14ac:dyDescent="0.3">
      <c r="B21" s="9" t="s">
        <v>41</v>
      </c>
      <c r="C21" s="15">
        <f>(H20/2)</f>
        <v>72</v>
      </c>
      <c r="D21" s="15">
        <f>(H20/3)*2</f>
        <v>96</v>
      </c>
      <c r="E21" s="10" t="s">
        <v>33</v>
      </c>
      <c r="G21" s="24" t="s">
        <v>31</v>
      </c>
      <c r="H21" s="25">
        <f>SUM(H6:H17)</f>
        <v>95</v>
      </c>
      <c r="I21" s="49">
        <f>((100*H21)/H20)/100</f>
        <v>0.65972222222222232</v>
      </c>
    </row>
    <row r="22" spans="2:9" ht="20" thickBot="1" x14ac:dyDescent="0.3">
      <c r="B22" s="26" t="s">
        <v>42</v>
      </c>
      <c r="C22" s="27">
        <f>(H20/3)*2</f>
        <v>96</v>
      </c>
      <c r="D22" s="27"/>
      <c r="E22" s="28" t="s">
        <v>34</v>
      </c>
    </row>
    <row r="27" spans="2:9" x14ac:dyDescent="0.2">
      <c r="F27" s="1"/>
    </row>
  </sheetData>
  <mergeCells count="1">
    <mergeCell ref="C6:C17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0D9F-5393-FC4E-BC8F-C552665536B7}">
  <dimension ref="B4:I27"/>
  <sheetViews>
    <sheetView zoomScale="110" zoomScaleNormal="110" workbookViewId="0">
      <selection activeCell="I19" sqref="I19:I21"/>
    </sheetView>
  </sheetViews>
  <sheetFormatPr baseColWidth="10" defaultRowHeight="16" x14ac:dyDescent="0.2"/>
  <cols>
    <col min="1" max="1" width="3.33203125" customWidth="1"/>
    <col min="2" max="2" width="23" bestFit="1" customWidth="1"/>
    <col min="5" max="5" width="21.5" bestFit="1" customWidth="1"/>
    <col min="6" max="6" width="30.83203125" bestFit="1" customWidth="1"/>
    <col min="7" max="7" width="34.6640625" bestFit="1" customWidth="1"/>
  </cols>
  <sheetData>
    <row r="4" spans="3:8" ht="17" x14ac:dyDescent="0.2">
      <c r="D4" s="12" t="s">
        <v>28</v>
      </c>
      <c r="E4" s="16">
        <v>1</v>
      </c>
      <c r="F4" s="16">
        <v>2</v>
      </c>
      <c r="G4" s="16">
        <v>1</v>
      </c>
      <c r="H4" s="8"/>
    </row>
    <row r="5" spans="3:8" ht="51" x14ac:dyDescent="0.2">
      <c r="D5" s="4" t="s">
        <v>36</v>
      </c>
      <c r="E5" s="4" t="str">
        <f>('Aspectos x Notas'!D6)</f>
        <v>Definição de Indicadores</v>
      </c>
      <c r="F5" s="5" t="str">
        <f>('Aspectos x Notas'!E6)</f>
        <v>Tempo de Duração Total do Projeto</v>
      </c>
      <c r="G5" s="5" t="str">
        <f>('Aspectos x Notas'!F6)</f>
        <v>Entrega Incremental de Funcionalidades</v>
      </c>
      <c r="H5" s="6" t="s">
        <v>29</v>
      </c>
    </row>
    <row r="6" spans="3:8" ht="16" customHeight="1" x14ac:dyDescent="0.2">
      <c r="C6" s="56" t="s">
        <v>35</v>
      </c>
      <c r="D6" s="8" t="s">
        <v>0</v>
      </c>
      <c r="E6" s="7">
        <v>2</v>
      </c>
      <c r="F6" s="7">
        <v>3</v>
      </c>
      <c r="G6" s="7">
        <v>1</v>
      </c>
      <c r="H6" s="13">
        <f>(E6*$E$4)+(F6*$F$4)+(G6*$G$4)</f>
        <v>9</v>
      </c>
    </row>
    <row r="7" spans="3:8" x14ac:dyDescent="0.2">
      <c r="C7" s="56"/>
      <c r="D7" s="8" t="s">
        <v>1</v>
      </c>
      <c r="E7" s="42">
        <v>2</v>
      </c>
      <c r="F7" s="42">
        <v>1</v>
      </c>
      <c r="G7" s="7">
        <v>3</v>
      </c>
      <c r="H7" s="43">
        <f t="shared" ref="H7:H17" si="0">(E7*$E$4)+(F7*$F$4)+(G7*$G$4)</f>
        <v>7</v>
      </c>
    </row>
    <row r="8" spans="3:8" x14ac:dyDescent="0.2">
      <c r="C8" s="56"/>
      <c r="D8" s="8" t="s">
        <v>2</v>
      </c>
      <c r="E8" s="7">
        <v>1</v>
      </c>
      <c r="F8" s="7">
        <v>2</v>
      </c>
      <c r="G8" s="7">
        <v>2</v>
      </c>
      <c r="H8" s="44">
        <f t="shared" si="0"/>
        <v>7</v>
      </c>
    </row>
    <row r="9" spans="3:8" x14ac:dyDescent="0.2">
      <c r="C9" s="56"/>
      <c r="D9" s="8" t="s">
        <v>3</v>
      </c>
      <c r="E9" s="7">
        <v>2</v>
      </c>
      <c r="F9" s="7">
        <v>2</v>
      </c>
      <c r="G9" s="42">
        <v>1</v>
      </c>
      <c r="H9" s="43">
        <f t="shared" si="0"/>
        <v>7</v>
      </c>
    </row>
    <row r="10" spans="3:8" x14ac:dyDescent="0.2">
      <c r="C10" s="56"/>
      <c r="D10" s="8" t="s">
        <v>4</v>
      </c>
      <c r="E10" s="7">
        <v>1</v>
      </c>
      <c r="F10" s="7">
        <v>1</v>
      </c>
      <c r="G10" s="7">
        <v>3</v>
      </c>
      <c r="H10" s="44">
        <f t="shared" si="0"/>
        <v>6</v>
      </c>
    </row>
    <row r="11" spans="3:8" x14ac:dyDescent="0.2">
      <c r="C11" s="56"/>
      <c r="D11" s="8" t="s">
        <v>5</v>
      </c>
      <c r="E11" s="7">
        <v>1</v>
      </c>
      <c r="F11" s="7">
        <v>2</v>
      </c>
      <c r="G11" s="7">
        <v>3</v>
      </c>
      <c r="H11" s="44">
        <f t="shared" si="0"/>
        <v>8</v>
      </c>
    </row>
    <row r="12" spans="3:8" x14ac:dyDescent="0.2">
      <c r="C12" s="56"/>
      <c r="D12" s="8" t="s">
        <v>6</v>
      </c>
      <c r="E12" s="7">
        <v>1</v>
      </c>
      <c r="F12" s="42">
        <v>1</v>
      </c>
      <c r="G12" s="42">
        <v>2</v>
      </c>
      <c r="H12" s="43">
        <f t="shared" si="0"/>
        <v>5</v>
      </c>
    </row>
    <row r="13" spans="3:8" x14ac:dyDescent="0.2">
      <c r="C13" s="56"/>
      <c r="D13" s="8" t="s">
        <v>7</v>
      </c>
      <c r="E13" s="42">
        <v>1</v>
      </c>
      <c r="F13" s="7">
        <v>2</v>
      </c>
      <c r="G13" s="7">
        <v>1</v>
      </c>
      <c r="H13" s="43">
        <f t="shared" si="0"/>
        <v>6</v>
      </c>
    </row>
    <row r="14" spans="3:8" x14ac:dyDescent="0.2">
      <c r="C14" s="56"/>
      <c r="D14" s="8" t="s">
        <v>8</v>
      </c>
      <c r="E14" s="7">
        <v>1</v>
      </c>
      <c r="F14" s="42">
        <v>1</v>
      </c>
      <c r="G14" s="7">
        <v>1</v>
      </c>
      <c r="H14" s="43">
        <f t="shared" si="0"/>
        <v>4</v>
      </c>
    </row>
    <row r="15" spans="3:8" x14ac:dyDescent="0.2">
      <c r="C15" s="56"/>
      <c r="D15" s="8" t="s">
        <v>9</v>
      </c>
      <c r="E15" s="7">
        <v>1</v>
      </c>
      <c r="F15" s="7">
        <v>1</v>
      </c>
      <c r="G15" s="7">
        <v>1</v>
      </c>
      <c r="H15" s="44">
        <f t="shared" si="0"/>
        <v>4</v>
      </c>
    </row>
    <row r="16" spans="3:8" x14ac:dyDescent="0.2">
      <c r="C16" s="56"/>
      <c r="D16" s="8" t="s">
        <v>10</v>
      </c>
      <c r="E16" s="7">
        <v>1</v>
      </c>
      <c r="F16" s="7">
        <v>1</v>
      </c>
      <c r="G16" s="7">
        <v>1</v>
      </c>
      <c r="H16" s="44">
        <f t="shared" si="0"/>
        <v>4</v>
      </c>
    </row>
    <row r="17" spans="2:9" x14ac:dyDescent="0.2">
      <c r="C17" s="56"/>
      <c r="D17" s="8" t="s">
        <v>11</v>
      </c>
      <c r="E17" s="7">
        <v>1</v>
      </c>
      <c r="F17" s="7">
        <v>1</v>
      </c>
      <c r="G17" s="7">
        <v>1</v>
      </c>
      <c r="H17" s="44">
        <f t="shared" si="0"/>
        <v>4</v>
      </c>
    </row>
    <row r="19" spans="2:9" ht="17" thickBot="1" x14ac:dyDescent="0.25">
      <c r="I19" s="47" t="s">
        <v>46</v>
      </c>
    </row>
    <row r="20" spans="2:9" ht="19" x14ac:dyDescent="0.25">
      <c r="B20" s="22" t="s">
        <v>40</v>
      </c>
      <c r="C20" s="23">
        <f>(H20/2)</f>
        <v>72</v>
      </c>
      <c r="D20" s="23"/>
      <c r="E20" s="38" t="s">
        <v>32</v>
      </c>
      <c r="G20" s="39" t="s">
        <v>30</v>
      </c>
      <c r="H20" s="45">
        <f>((3*E4)+(3*F4)+(3*G4))*12</f>
        <v>144</v>
      </c>
      <c r="I20" s="48">
        <v>1</v>
      </c>
    </row>
    <row r="21" spans="2:9" ht="22" thickBot="1" x14ac:dyDescent="0.3">
      <c r="B21" s="9" t="s">
        <v>41</v>
      </c>
      <c r="C21" s="15">
        <f>(H20/2)</f>
        <v>72</v>
      </c>
      <c r="D21" s="15">
        <f>(H20/3)*2</f>
        <v>96</v>
      </c>
      <c r="E21" s="40" t="s">
        <v>33</v>
      </c>
      <c r="G21" s="41" t="s">
        <v>31</v>
      </c>
      <c r="H21" s="46">
        <f>SUM(H6:H17)</f>
        <v>71</v>
      </c>
      <c r="I21" s="49">
        <f>((100*H21)/H20)/100</f>
        <v>0.49305555555555558</v>
      </c>
    </row>
    <row r="22" spans="2:9" ht="20" thickBot="1" x14ac:dyDescent="0.3">
      <c r="B22" s="26" t="s">
        <v>42</v>
      </c>
      <c r="C22" s="27">
        <f>(H20/3)*2</f>
        <v>96</v>
      </c>
      <c r="D22" s="27"/>
      <c r="E22" s="28" t="s">
        <v>34</v>
      </c>
    </row>
    <row r="27" spans="2:9" x14ac:dyDescent="0.2">
      <c r="F27" s="1"/>
    </row>
  </sheetData>
  <mergeCells count="1">
    <mergeCell ref="C6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2FA8F-7BB6-DE44-BAD4-0DF3EF254177}">
  <dimension ref="B4:I27"/>
  <sheetViews>
    <sheetView tabSelected="1" workbookViewId="0">
      <selection activeCell="G29" sqref="G29"/>
    </sheetView>
  </sheetViews>
  <sheetFormatPr baseColWidth="10" defaultRowHeight="16" x14ac:dyDescent="0.2"/>
  <cols>
    <col min="1" max="1" width="3.5" customWidth="1"/>
    <col min="2" max="2" width="23" bestFit="1" customWidth="1"/>
    <col min="5" max="5" width="21.6640625" bestFit="1" customWidth="1"/>
    <col min="6" max="6" width="30.83203125" bestFit="1" customWidth="1"/>
    <col min="7" max="7" width="38" bestFit="1" customWidth="1"/>
  </cols>
  <sheetData>
    <row r="4" spans="3:8" ht="17" x14ac:dyDescent="0.2">
      <c r="D4" s="12" t="s">
        <v>28</v>
      </c>
      <c r="E4" s="16">
        <v>1</v>
      </c>
      <c r="F4" s="16">
        <v>2</v>
      </c>
      <c r="G4" s="16">
        <v>1</v>
      </c>
      <c r="H4" s="8"/>
    </row>
    <row r="5" spans="3:8" ht="51" x14ac:dyDescent="0.2">
      <c r="D5" s="4" t="s">
        <v>36</v>
      </c>
      <c r="E5" s="4" t="str">
        <f>('Aspectos x Notas'!D6)</f>
        <v>Definição de Indicadores</v>
      </c>
      <c r="F5" s="5" t="str">
        <f>('Aspectos x Notas'!E6)</f>
        <v>Tempo de Duração Total do Projeto</v>
      </c>
      <c r="G5" s="5" t="str">
        <f>('Aspectos x Notas'!F6)</f>
        <v>Entrega Incremental de Funcionalidades</v>
      </c>
      <c r="H5" s="6" t="s">
        <v>29</v>
      </c>
    </row>
    <row r="6" spans="3:8" ht="16" customHeight="1" x14ac:dyDescent="0.2">
      <c r="C6" s="56" t="s">
        <v>35</v>
      </c>
      <c r="D6" s="8" t="s">
        <v>1</v>
      </c>
      <c r="E6" s="7">
        <v>3</v>
      </c>
      <c r="F6" s="7">
        <v>3</v>
      </c>
      <c r="G6" s="7">
        <v>3</v>
      </c>
      <c r="H6" s="13">
        <f t="shared" ref="H6:H17" si="0">(E6*$E$4)+(F6*$F$4)+(G6*$G$4)</f>
        <v>12</v>
      </c>
    </row>
    <row r="7" spans="3:8" x14ac:dyDescent="0.2">
      <c r="C7" s="56"/>
      <c r="D7" s="8" t="s">
        <v>3</v>
      </c>
      <c r="E7" s="7">
        <v>3</v>
      </c>
      <c r="F7" s="7">
        <v>3</v>
      </c>
      <c r="G7" s="7">
        <v>3</v>
      </c>
      <c r="H7" s="13">
        <f t="shared" si="0"/>
        <v>12</v>
      </c>
    </row>
    <row r="8" spans="3:8" x14ac:dyDescent="0.2">
      <c r="C8" s="56"/>
      <c r="D8" s="8" t="s">
        <v>5</v>
      </c>
      <c r="E8" s="7">
        <v>1</v>
      </c>
      <c r="F8" s="7">
        <v>3</v>
      </c>
      <c r="G8" s="7">
        <v>3</v>
      </c>
      <c r="H8" s="13">
        <f t="shared" si="0"/>
        <v>10</v>
      </c>
    </row>
    <row r="9" spans="3:8" x14ac:dyDescent="0.2">
      <c r="C9" s="56"/>
      <c r="D9" s="8" t="s">
        <v>6</v>
      </c>
      <c r="E9" s="7">
        <v>1</v>
      </c>
      <c r="F9" s="7">
        <v>3</v>
      </c>
      <c r="G9" s="7">
        <v>3</v>
      </c>
      <c r="H9" s="13">
        <f t="shared" si="0"/>
        <v>10</v>
      </c>
    </row>
    <row r="10" spans="3:8" x14ac:dyDescent="0.2">
      <c r="C10" s="56"/>
      <c r="D10" s="8" t="s">
        <v>0</v>
      </c>
      <c r="E10" s="7">
        <v>2</v>
      </c>
      <c r="F10" s="7">
        <v>3</v>
      </c>
      <c r="G10" s="7">
        <v>1</v>
      </c>
      <c r="H10" s="13">
        <f t="shared" si="0"/>
        <v>9</v>
      </c>
    </row>
    <row r="11" spans="3:8" x14ac:dyDescent="0.2">
      <c r="C11" s="56"/>
      <c r="D11" s="8" t="s">
        <v>7</v>
      </c>
      <c r="E11" s="7">
        <v>2</v>
      </c>
      <c r="F11" s="7">
        <v>3</v>
      </c>
      <c r="G11" s="7">
        <v>1</v>
      </c>
      <c r="H11" s="13">
        <f t="shared" si="0"/>
        <v>9</v>
      </c>
    </row>
    <row r="12" spans="3:8" x14ac:dyDescent="0.2">
      <c r="C12" s="56"/>
      <c r="D12" s="8" t="s">
        <v>8</v>
      </c>
      <c r="E12" s="7">
        <v>1</v>
      </c>
      <c r="F12" s="7">
        <v>3</v>
      </c>
      <c r="G12" s="7">
        <v>1</v>
      </c>
      <c r="H12" s="13">
        <f t="shared" si="0"/>
        <v>8</v>
      </c>
    </row>
    <row r="13" spans="3:8" x14ac:dyDescent="0.2">
      <c r="C13" s="56"/>
      <c r="D13" s="8" t="s">
        <v>2</v>
      </c>
      <c r="E13" s="7">
        <v>1</v>
      </c>
      <c r="F13" s="7">
        <v>2</v>
      </c>
      <c r="G13" s="7">
        <v>2</v>
      </c>
      <c r="H13" s="13">
        <f t="shared" si="0"/>
        <v>7</v>
      </c>
    </row>
    <row r="14" spans="3:8" x14ac:dyDescent="0.2">
      <c r="C14" s="56"/>
      <c r="D14" s="8" t="s">
        <v>4</v>
      </c>
      <c r="E14" s="7">
        <v>1</v>
      </c>
      <c r="F14" s="7">
        <v>1</v>
      </c>
      <c r="G14" s="7">
        <v>3</v>
      </c>
      <c r="H14" s="13">
        <f t="shared" si="0"/>
        <v>6</v>
      </c>
    </row>
    <row r="15" spans="3:8" x14ac:dyDescent="0.2">
      <c r="C15" s="56"/>
      <c r="D15" s="8" t="s">
        <v>9</v>
      </c>
      <c r="E15" s="7">
        <v>1</v>
      </c>
      <c r="F15" s="7">
        <v>1</v>
      </c>
      <c r="G15" s="7">
        <v>1</v>
      </c>
      <c r="H15" s="13">
        <f t="shared" si="0"/>
        <v>4</v>
      </c>
    </row>
    <row r="16" spans="3:8" x14ac:dyDescent="0.2">
      <c r="C16" s="56"/>
      <c r="D16" s="8" t="s">
        <v>10</v>
      </c>
      <c r="E16" s="7">
        <v>1</v>
      </c>
      <c r="F16" s="7">
        <v>1</v>
      </c>
      <c r="G16" s="7">
        <v>1</v>
      </c>
      <c r="H16" s="13">
        <f t="shared" si="0"/>
        <v>4</v>
      </c>
    </row>
    <row r="17" spans="2:9" x14ac:dyDescent="0.2">
      <c r="C17" s="56"/>
      <c r="D17" s="8" t="s">
        <v>11</v>
      </c>
      <c r="E17" s="7">
        <v>1</v>
      </c>
      <c r="F17" s="7">
        <v>1</v>
      </c>
      <c r="G17" s="7">
        <v>1</v>
      </c>
      <c r="H17" s="13">
        <f t="shared" si="0"/>
        <v>4</v>
      </c>
    </row>
    <row r="19" spans="2:9" ht="17" thickBot="1" x14ac:dyDescent="0.25"/>
    <row r="20" spans="2:9" ht="19" x14ac:dyDescent="0.25">
      <c r="B20" s="22" t="s">
        <v>40</v>
      </c>
      <c r="C20" s="23">
        <f>(H20/2)</f>
        <v>72</v>
      </c>
      <c r="D20" s="23"/>
      <c r="E20" s="14" t="s">
        <v>32</v>
      </c>
      <c r="G20" s="11" t="s">
        <v>47</v>
      </c>
      <c r="H20" s="14">
        <f>((3*E4)+(3*F4)+(3*G4))*12</f>
        <v>144</v>
      </c>
    </row>
    <row r="21" spans="2:9" ht="22" thickBot="1" x14ac:dyDescent="0.3">
      <c r="B21" s="9" t="s">
        <v>41</v>
      </c>
      <c r="C21" s="15">
        <f>(H20/2)</f>
        <v>72</v>
      </c>
      <c r="D21" s="15">
        <f>(H20/3)*2</f>
        <v>96</v>
      </c>
      <c r="E21" s="10" t="s">
        <v>33</v>
      </c>
      <c r="G21" s="24" t="s">
        <v>48</v>
      </c>
      <c r="H21" s="25">
        <f>SUM(H6:H17)</f>
        <v>95</v>
      </c>
    </row>
    <row r="22" spans="2:9" ht="20" thickBot="1" x14ac:dyDescent="0.3">
      <c r="B22" s="26" t="s">
        <v>42</v>
      </c>
      <c r="C22" s="27">
        <f>(H20/3)*2</f>
        <v>96</v>
      </c>
      <c r="D22" s="27"/>
      <c r="E22" s="28" t="s">
        <v>34</v>
      </c>
    </row>
    <row r="23" spans="2:9" ht="21" x14ac:dyDescent="0.25">
      <c r="G23" s="37" t="s">
        <v>43</v>
      </c>
      <c r="H23" s="33">
        <v>9</v>
      </c>
      <c r="I23" s="34"/>
    </row>
    <row r="24" spans="2:9" ht="21" x14ac:dyDescent="0.25">
      <c r="G24" s="29" t="s">
        <v>44</v>
      </c>
      <c r="H24" s="35">
        <v>6</v>
      </c>
      <c r="I24" s="36">
        <v>9</v>
      </c>
    </row>
    <row r="25" spans="2:9" ht="20" thickBot="1" x14ac:dyDescent="0.3">
      <c r="G25" s="30" t="s">
        <v>45</v>
      </c>
      <c r="H25" s="31">
        <v>6</v>
      </c>
      <c r="I25" s="32"/>
    </row>
    <row r="27" spans="2:9" x14ac:dyDescent="0.2">
      <c r="F27" s="1"/>
    </row>
  </sheetData>
  <sortState xmlns:xlrd2="http://schemas.microsoft.com/office/spreadsheetml/2017/richdata2" ref="D6:H17">
    <sortCondition descending="1" ref="H6:H17"/>
  </sortState>
  <mergeCells count="1">
    <mergeCell ref="C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Aspectos x Notas</vt:lpstr>
      <vt:lpstr>Iniciativas Planejadas</vt:lpstr>
      <vt:lpstr>Iniciativas Realizadas</vt:lpstr>
      <vt:lpstr>Iniciativas Priorizadas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Cruz</dc:creator>
  <cp:lastModifiedBy>Fábio Cruz</cp:lastModifiedBy>
  <dcterms:created xsi:type="dcterms:W3CDTF">2020-09-10T18:25:46Z</dcterms:created>
  <dcterms:modified xsi:type="dcterms:W3CDTF">2025-04-29T00:46:16Z</dcterms:modified>
</cp:coreProperties>
</file>