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/>
  <xr:revisionPtr revIDLastSave="0" documentId="8_{BE806BA9-9762-4C48-8269-99FB7F95C0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xcel Task Tracker Template" sheetId="9" r:id="rId1"/>
  </sheets>
  <definedNames>
    <definedName name="prevWBS" localSheetId="0">'Excel Task Tracker Template'!$C1048576</definedName>
    <definedName name="_xlnm.Print_Area" localSheetId="0">'Excel Task Tracker Template'!$C$3:$AN$30</definedName>
    <definedName name="_xlnm.Print_Titles" localSheetId="0">'Excel Task Tracker Template'!$6:$8</definedName>
    <definedName name="valuevx">42.314159</definedName>
    <definedName name="vertex42_copyright" hidden="1">"© 2006-2018 Vertex42 LLC"</definedName>
    <definedName name="vertex42_id" hidden="1">"gantt-chart_L2.xlsx"</definedName>
    <definedName name="vertex42_title" hidden="1">"Gantt Chart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9" l="1"/>
  <c r="G21" i="9" s="1"/>
  <c r="F21" i="9"/>
  <c r="G22" i="9"/>
  <c r="G23" i="9"/>
  <c r="I10" i="9" l="1"/>
  <c r="G14" i="9" l="1"/>
  <c r="G13" i="9"/>
  <c r="G12" i="9"/>
  <c r="G19" i="9"/>
  <c r="G18" i="9"/>
  <c r="G17" i="9"/>
  <c r="G24" i="9"/>
  <c r="G29" i="9"/>
  <c r="G28" i="9"/>
  <c r="G27" i="9"/>
  <c r="E26" i="9"/>
  <c r="F26" i="9"/>
  <c r="G26" i="9" l="1"/>
  <c r="F11" i="9"/>
  <c r="E11" i="9"/>
  <c r="F16" i="9"/>
  <c r="E16" i="9"/>
  <c r="G16" i="9" l="1"/>
  <c r="G11" i="9"/>
  <c r="F10" i="9"/>
  <c r="E10" i="9"/>
  <c r="G10" i="9" l="1"/>
  <c r="K5" i="9"/>
  <c r="O8" i="9" s="1"/>
  <c r="N8" i="9" s="1"/>
  <c r="M8" i="9" s="1"/>
  <c r="L8" i="9" s="1"/>
  <c r="K8" i="9" s="1"/>
  <c r="K9" i="9" l="1"/>
  <c r="N9" i="9"/>
  <c r="O9" i="9"/>
  <c r="M9" i="9"/>
  <c r="L9" i="9"/>
  <c r="P5" i="9"/>
  <c r="U5" i="9" s="1"/>
  <c r="Z5" i="9" s="1"/>
  <c r="AE5" i="9" s="1"/>
  <c r="AJ5" i="9" s="1"/>
  <c r="P8" i="9"/>
  <c r="Q8" i="9" l="1"/>
  <c r="P9" i="9"/>
  <c r="R8" i="9" l="1"/>
  <c r="Q9" i="9"/>
  <c r="S8" i="9" l="1"/>
  <c r="R9" i="9"/>
  <c r="T8" i="9" l="1"/>
  <c r="U8" i="9" s="1"/>
  <c r="V8" i="9" s="1"/>
  <c r="W8" i="9" s="1"/>
  <c r="X8" i="9" s="1"/>
  <c r="Y8" i="9" s="1"/>
  <c r="Z8" i="9" s="1"/>
  <c r="AA8" i="9" s="1"/>
  <c r="AB8" i="9" s="1"/>
  <c r="AC8" i="9" s="1"/>
  <c r="AD8" i="9" s="1"/>
  <c r="AE8" i="9" s="1"/>
  <c r="S9" i="9"/>
  <c r="AF8" i="9" l="1"/>
  <c r="AE9" i="9"/>
  <c r="T9" i="9"/>
  <c r="AG8" i="9" l="1"/>
  <c r="AF9" i="9"/>
  <c r="U9" i="9"/>
  <c r="AH8" i="9" l="1"/>
  <c r="AG9" i="9"/>
  <c r="V9" i="9"/>
  <c r="AI8" i="9" l="1"/>
  <c r="AH9" i="9"/>
  <c r="W9" i="9"/>
  <c r="AJ8" i="9" l="1"/>
  <c r="AI9" i="9"/>
  <c r="X9" i="9"/>
  <c r="AK8" i="9" l="1"/>
  <c r="AJ9" i="9"/>
  <c r="Y9" i="9"/>
  <c r="AL8" i="9" l="1"/>
  <c r="AK9" i="9"/>
  <c r="AM8" i="9" l="1"/>
  <c r="AL9" i="9"/>
  <c r="AN8" i="9" l="1"/>
  <c r="AM9" i="9"/>
  <c r="Z9" i="9"/>
  <c r="AN9" i="9" l="1"/>
  <c r="AA9" i="9"/>
  <c r="AB9" i="9" l="1"/>
  <c r="AC9" i="9" l="1"/>
  <c r="AD9" i="9" l="1"/>
</calcChain>
</file>

<file path=xl/sharedStrings.xml><?xml version="1.0" encoding="utf-8"?>
<sst xmlns="http://schemas.openxmlformats.org/spreadsheetml/2006/main" count="53" uniqueCount="27">
  <si>
    <t>Project Summary</t>
  </si>
  <si>
    <t>PROJECT START DATE</t>
  </si>
  <si>
    <t>Sprint 1</t>
  </si>
  <si>
    <t>Sprint 2</t>
  </si>
  <si>
    <t>Sprint 3</t>
  </si>
  <si>
    <t>Sprint 4</t>
  </si>
  <si>
    <t>Sprint</t>
  </si>
  <si>
    <t>Priority</t>
  </si>
  <si>
    <t>Start</t>
  </si>
  <si>
    <t>Finish</t>
  </si>
  <si>
    <t>Duration</t>
  </si>
  <si>
    <t>Status</t>
  </si>
  <si>
    <t>% 
Complete</t>
  </si>
  <si>
    <t>Task Completed</t>
  </si>
  <si>
    <t>Low</t>
  </si>
  <si>
    <t>Medium</t>
  </si>
  <si>
    <t>High</t>
  </si>
  <si>
    <t>SCROLL TO WEEK #</t>
  </si>
  <si>
    <t>Task in Progress</t>
  </si>
  <si>
    <t>At Risk</t>
  </si>
  <si>
    <t>As Planned</t>
  </si>
  <si>
    <t>Delays</t>
  </si>
  <si>
    <t xml:space="preserve">Task 1 </t>
  </si>
  <si>
    <t>Task 2</t>
  </si>
  <si>
    <t>Task 3</t>
  </si>
  <si>
    <t>Task 1</t>
  </si>
  <si>
    <t>Excel Task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</si>
</sst>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d"/>
    <numFmt numFmtId="165" formatCode="mmm\-d"/>
    <numFmt numFmtId="166" formatCode="[$-F800]dddd\,\ mmmm\ dd\,\ yyyy"/>
    <numFmt numFmtId="167" formatCode="[$-409]d\-mmm\-yy;@"/>
  </numFmts>
  <fonts count="63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b/>
      <i/>
      <sz val="8"/>
      <color theme="0"/>
      <name val="Century Gothic"/>
      <family val="2"/>
    </font>
    <font>
      <i/>
      <sz val="10"/>
      <color theme="0"/>
      <name val="Century Gothic"/>
      <family val="2"/>
    </font>
    <font>
      <sz val="12"/>
      <name val="Century Gothic"/>
      <family val="2"/>
    </font>
    <font>
      <b/>
      <sz val="8"/>
      <color theme="4" tint="-0.249977111117893"/>
      <name val="Century Gothic"/>
      <family val="2"/>
    </font>
    <font>
      <b/>
      <sz val="8"/>
      <color theme="4" tint="-0.499984740745262"/>
      <name val="Century Gothic"/>
      <family val="2"/>
    </font>
    <font>
      <b/>
      <u/>
      <sz val="8"/>
      <color theme="4" tint="-0.499984740745262"/>
      <name val="Century Gothic"/>
      <family val="2"/>
    </font>
    <font>
      <sz val="8"/>
      <color theme="4" tint="-0.499984740745262"/>
      <name val="Century Gothic"/>
      <family val="2"/>
    </font>
    <font>
      <sz val="8"/>
      <name val="Century Gothic"/>
      <family val="2"/>
    </font>
    <font>
      <sz val="8"/>
      <color theme="0"/>
      <name val="Century Gothic"/>
      <family val="2"/>
    </font>
    <font>
      <sz val="11"/>
      <color theme="4" tint="-0.249977111117893"/>
      <name val="Century Gothic"/>
      <family val="2"/>
    </font>
    <font>
      <sz val="10"/>
      <color theme="4" tint="-0.249977111117893"/>
      <name val="Century Gothic"/>
      <family val="2"/>
    </font>
    <font>
      <sz val="9"/>
      <name val="Century Gothic"/>
      <family val="2"/>
    </font>
    <font>
      <sz val="14"/>
      <name val="Century Gothic"/>
      <family val="2"/>
    </font>
    <font>
      <sz val="9"/>
      <color rgb="FF000000"/>
      <name val="Century Gothic"/>
      <family val="2"/>
    </font>
    <font>
      <sz val="14"/>
      <color rgb="FF000000"/>
      <name val="Century Gothic"/>
      <family val="2"/>
    </font>
    <font>
      <b/>
      <sz val="10"/>
      <color theme="1" tint="0.34998626667073579"/>
      <name val="Century Gothic"/>
      <family val="2"/>
    </font>
    <font>
      <sz val="8"/>
      <color theme="1" tint="0.249977111117893"/>
      <name val="Century Gothic"/>
      <family val="2"/>
    </font>
    <font>
      <b/>
      <sz val="9"/>
      <color theme="1" tint="0.249977111117893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b/>
      <i/>
      <sz val="8"/>
      <color theme="1" tint="0.249977111117893"/>
      <name val="Century Gothic"/>
      <family val="2"/>
    </font>
    <font>
      <b/>
      <sz val="9"/>
      <color theme="1" tint="0.34998626667073579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 tint="0.249977111117893"/>
      <name val="Century Gothic"/>
      <family val="2"/>
    </font>
    <font>
      <b/>
      <sz val="8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11"/>
      <color theme="1" tint="0.24994659260841701"/>
      <name val="Century Gothic"/>
      <family val="2"/>
    </font>
    <font>
      <sz val="9"/>
      <color theme="0" tint="-4.9989318521683403E-2"/>
      <name val="Century Gothic"/>
      <family val="2"/>
    </font>
    <font>
      <sz val="12"/>
      <color theme="0"/>
      <name val="Century Gothic"/>
      <family val="2"/>
    </font>
    <font>
      <sz val="8"/>
      <color theme="1" tint="0.24994659260841701"/>
      <name val="Century Gothic"/>
      <family val="2"/>
    </font>
    <font>
      <b/>
      <sz val="13"/>
      <color theme="1" tint="0.24994659260841701"/>
      <name val="Arial"/>
      <family val="2"/>
      <scheme val="major"/>
    </font>
    <font>
      <sz val="13"/>
      <color theme="1" tint="0.24994659260841701"/>
      <name val="Century Gothic"/>
      <family val="2"/>
    </font>
    <font>
      <u/>
      <sz val="12"/>
      <color theme="0"/>
      <name val="Segoe UI"/>
      <family val="2"/>
    </font>
    <font>
      <b/>
      <sz val="10"/>
      <name val="Century Gothic"/>
      <family val="2"/>
      <charset val="238"/>
    </font>
    <font>
      <b/>
      <sz val="9"/>
      <name val="Century Gothic"/>
      <family val="2"/>
      <charset val="238"/>
    </font>
    <font>
      <b/>
      <sz val="9"/>
      <color rgb="FF000000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b/>
      <sz val="14"/>
      <color rgb="FF000000"/>
      <name val="Century Gothic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6" tint="-0.499984740745262"/>
      </top>
      <bottom/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55" fillId="0" borderId="0" applyFill="0" applyBorder="0" applyProtection="0">
      <alignment horizontal="left"/>
    </xf>
    <xf numFmtId="0" fontId="57" fillId="0" borderId="0" applyNumberFormat="0" applyFill="0" applyBorder="0" applyAlignment="0" applyProtection="0"/>
  </cellStyleXfs>
  <cellXfs count="81">
    <xf numFmtId="0" fontId="0" fillId="0" borderId="0" xfId="0"/>
    <xf numFmtId="0" fontId="22" fillId="23" borderId="0" xfId="0" applyFont="1" applyFill="1"/>
    <xf numFmtId="0" fontId="22" fillId="21" borderId="0" xfId="0" applyFont="1" applyFill="1"/>
    <xf numFmtId="0" fontId="23" fillId="21" borderId="0" xfId="0" applyFont="1" applyFill="1"/>
    <xf numFmtId="0" fontId="24" fillId="21" borderId="0" xfId="0" applyFont="1" applyFill="1" applyAlignment="1">
      <alignment vertical="center"/>
    </xf>
    <xf numFmtId="0" fontId="26" fillId="21" borderId="0" xfId="0" applyFont="1" applyFill="1" applyAlignment="1">
      <alignment vertical="center"/>
    </xf>
    <xf numFmtId="15" fontId="35" fillId="21" borderId="11" xfId="0" applyNumberFormat="1" applyFont="1" applyFill="1" applyBorder="1" applyAlignment="1">
      <alignment horizontal="center" vertical="center"/>
    </xf>
    <xf numFmtId="0" fontId="35" fillId="21" borderId="10" xfId="0" applyFont="1" applyFill="1" applyBorder="1" applyAlignment="1">
      <alignment horizontal="left" vertical="center" wrapText="1" indent="1"/>
    </xf>
    <xf numFmtId="0" fontId="35" fillId="21" borderId="10" xfId="0" applyFont="1" applyFill="1" applyBorder="1" applyAlignment="1">
      <alignment vertical="center"/>
    </xf>
    <xf numFmtId="0" fontId="35" fillId="21" borderId="10" xfId="0" applyFont="1" applyFill="1" applyBorder="1" applyAlignment="1">
      <alignment horizontal="center" vertical="center"/>
    </xf>
    <xf numFmtId="14" fontId="35" fillId="21" borderId="11" xfId="0" applyNumberFormat="1" applyFont="1" applyFill="1" applyBorder="1" applyAlignment="1">
      <alignment horizontal="center" vertical="center"/>
    </xf>
    <xf numFmtId="0" fontId="22" fillId="21" borderId="0" xfId="0" applyFont="1" applyFill="1" applyProtection="1">
      <protection locked="0"/>
    </xf>
    <xf numFmtId="14" fontId="22" fillId="21" borderId="0" xfId="0" applyNumberFormat="1" applyFont="1" applyFill="1" applyProtection="1">
      <protection locked="0"/>
    </xf>
    <xf numFmtId="0" fontId="27" fillId="22" borderId="0" xfId="0" applyFont="1" applyFill="1"/>
    <xf numFmtId="0" fontId="28" fillId="22" borderId="0" xfId="0" applyFont="1" applyFill="1" applyAlignment="1" applyProtection="1">
      <alignment vertical="center"/>
      <protection locked="0"/>
    </xf>
    <xf numFmtId="0" fontId="29" fillId="22" borderId="0" xfId="34" applyNumberFormat="1" applyFont="1" applyFill="1" applyBorder="1" applyAlignment="1" applyProtection="1">
      <alignment horizontal="right" vertical="center"/>
      <protection locked="0"/>
    </xf>
    <xf numFmtId="0" fontId="30" fillId="22" borderId="0" xfId="0" applyFont="1" applyFill="1" applyAlignment="1" applyProtection="1">
      <alignment vertical="center"/>
      <protection locked="0"/>
    </xf>
    <xf numFmtId="0" fontId="34" fillId="22" borderId="0" xfId="0" applyFont="1" applyFill="1" applyAlignment="1">
      <alignment vertical="center"/>
    </xf>
    <xf numFmtId="0" fontId="33" fillId="22" borderId="0" xfId="0" applyFont="1" applyFill="1" applyAlignment="1">
      <alignment horizontal="right" vertical="center" indent="1"/>
    </xf>
    <xf numFmtId="0" fontId="31" fillId="23" borderId="0" xfId="0" applyFont="1" applyFill="1" applyAlignment="1">
      <alignment vertical="center"/>
    </xf>
    <xf numFmtId="0" fontId="32" fillId="23" borderId="0" xfId="0" applyFont="1" applyFill="1" applyAlignment="1">
      <alignment horizontal="center" vertical="center" wrapText="1"/>
    </xf>
    <xf numFmtId="1" fontId="36" fillId="23" borderId="0" xfId="0" applyNumberFormat="1" applyFont="1" applyFill="1" applyAlignment="1">
      <alignment horizontal="center" vertical="center"/>
    </xf>
    <xf numFmtId="1" fontId="38" fillId="23" borderId="0" xfId="0" applyNumberFormat="1" applyFont="1" applyFill="1" applyAlignment="1">
      <alignment horizontal="center" vertical="center"/>
    </xf>
    <xf numFmtId="0" fontId="22" fillId="23" borderId="0" xfId="0" applyFont="1" applyFill="1" applyProtection="1">
      <protection locked="0"/>
    </xf>
    <xf numFmtId="164" fontId="40" fillId="20" borderId="15" xfId="0" applyNumberFormat="1" applyFont="1" applyFill="1" applyBorder="1" applyAlignment="1">
      <alignment horizontal="center" vertical="center" shrinkToFit="1"/>
    </xf>
    <xf numFmtId="164" fontId="40" fillId="20" borderId="14" xfId="0" applyNumberFormat="1" applyFont="1" applyFill="1" applyBorder="1" applyAlignment="1">
      <alignment horizontal="center" vertical="center" shrinkToFit="1"/>
    </xf>
    <xf numFmtId="164" fontId="40" fillId="22" borderId="17" xfId="0" applyNumberFormat="1" applyFont="1" applyFill="1" applyBorder="1" applyAlignment="1">
      <alignment horizontal="center" vertical="center" shrinkToFit="1"/>
    </xf>
    <xf numFmtId="0" fontId="35" fillId="20" borderId="12" xfId="0" applyFont="1" applyFill="1" applyBorder="1" applyAlignment="1">
      <alignment vertical="center"/>
    </xf>
    <xf numFmtId="164" fontId="40" fillId="22" borderId="18" xfId="0" applyNumberFormat="1" applyFont="1" applyFill="1" applyBorder="1" applyAlignment="1">
      <alignment horizontal="center" vertical="center" shrinkToFit="1"/>
    </xf>
    <xf numFmtId="0" fontId="34" fillId="23" borderId="0" xfId="0" applyFont="1" applyFill="1" applyAlignment="1">
      <alignment vertical="center"/>
    </xf>
    <xf numFmtId="15" fontId="41" fillId="20" borderId="11" xfId="0" applyNumberFormat="1" applyFont="1" applyFill="1" applyBorder="1" applyAlignment="1">
      <alignment horizontal="center" vertical="center"/>
    </xf>
    <xf numFmtId="0" fontId="35" fillId="20" borderId="10" xfId="0" applyFont="1" applyFill="1" applyBorder="1" applyAlignment="1">
      <alignment horizontal="center" vertical="center"/>
    </xf>
    <xf numFmtId="0" fontId="35" fillId="23" borderId="10" xfId="0" applyFont="1" applyFill="1" applyBorder="1" applyAlignment="1">
      <alignment horizontal="center" vertical="center"/>
    </xf>
    <xf numFmtId="0" fontId="42" fillId="20" borderId="12" xfId="0" applyFont="1" applyFill="1" applyBorder="1" applyAlignment="1">
      <alignment horizontal="left" vertical="center" indent="1"/>
    </xf>
    <xf numFmtId="0" fontId="43" fillId="23" borderId="0" xfId="0" applyFont="1" applyFill="1" applyAlignment="1">
      <alignment horizontal="left" vertical="center" indent="1"/>
    </xf>
    <xf numFmtId="0" fontId="43" fillId="23" borderId="0" xfId="0" applyFont="1" applyFill="1" applyAlignment="1">
      <alignment horizontal="center" vertical="center" wrapText="1"/>
    </xf>
    <xf numFmtId="15" fontId="43" fillId="23" borderId="0" xfId="0" applyNumberFormat="1" applyFont="1" applyFill="1" applyAlignment="1">
      <alignment horizontal="center" vertical="center" wrapText="1"/>
    </xf>
    <xf numFmtId="0" fontId="24" fillId="21" borderId="19" xfId="0" applyFont="1" applyFill="1" applyBorder="1" applyAlignment="1">
      <alignment vertical="center"/>
    </xf>
    <xf numFmtId="166" fontId="44" fillId="21" borderId="0" xfId="0" applyNumberFormat="1" applyFont="1" applyFill="1" applyAlignment="1">
      <alignment vertical="center"/>
    </xf>
    <xf numFmtId="0" fontId="43" fillId="23" borderId="14" xfId="0" applyFont="1" applyFill="1" applyBorder="1" applyAlignment="1">
      <alignment horizontal="left" vertical="center" indent="1"/>
    </xf>
    <xf numFmtId="0" fontId="43" fillId="23" borderId="14" xfId="0" applyFont="1" applyFill="1" applyBorder="1" applyAlignment="1">
      <alignment horizontal="left" vertical="center" wrapText="1" indent="1"/>
    </xf>
    <xf numFmtId="0" fontId="43" fillId="23" borderId="14" xfId="0" applyFont="1" applyFill="1" applyBorder="1" applyAlignment="1">
      <alignment horizontal="center" vertical="center" wrapText="1"/>
    </xf>
    <xf numFmtId="0" fontId="41" fillId="21" borderId="0" xfId="0" applyFont="1" applyFill="1" applyAlignment="1">
      <alignment horizontal="center" vertical="center"/>
    </xf>
    <xf numFmtId="0" fontId="43" fillId="23" borderId="0" xfId="0" applyFont="1" applyFill="1" applyAlignment="1">
      <alignment horizontal="center" vertical="center"/>
    </xf>
    <xf numFmtId="0" fontId="41" fillId="20" borderId="12" xfId="43" applyNumberFormat="1" applyFont="1" applyFill="1" applyBorder="1" applyAlignment="1" applyProtection="1">
      <alignment horizontal="center" vertical="center"/>
    </xf>
    <xf numFmtId="0" fontId="37" fillId="21" borderId="11" xfId="0" applyFont="1" applyFill="1" applyBorder="1" applyAlignment="1">
      <alignment horizontal="center" vertical="center"/>
    </xf>
    <xf numFmtId="0" fontId="35" fillId="21" borderId="12" xfId="43" applyNumberFormat="1" applyFont="1" applyFill="1" applyBorder="1" applyAlignment="1" applyProtection="1">
      <alignment horizontal="center" vertical="center"/>
    </xf>
    <xf numFmtId="0" fontId="43" fillId="24" borderId="12" xfId="43" applyNumberFormat="1" applyFont="1" applyFill="1" applyBorder="1" applyAlignment="1" applyProtection="1">
      <alignment horizontal="center" vertical="center"/>
    </xf>
    <xf numFmtId="9" fontId="43" fillId="23" borderId="0" xfId="44" applyFont="1" applyFill="1" applyBorder="1" applyAlignment="1" applyProtection="1">
      <alignment horizontal="center" vertical="center"/>
    </xf>
    <xf numFmtId="9" fontId="46" fillId="20" borderId="12" xfId="44" applyFont="1" applyFill="1" applyBorder="1" applyAlignment="1" applyProtection="1">
      <alignment horizontal="center" vertical="center"/>
    </xf>
    <xf numFmtId="9" fontId="47" fillId="21" borderId="11" xfId="44" applyFont="1" applyFill="1" applyBorder="1" applyAlignment="1" applyProtection="1">
      <alignment horizontal="center" vertical="center"/>
    </xf>
    <xf numFmtId="0" fontId="25" fillId="21" borderId="0" xfId="34" applyFont="1" applyFill="1" applyAlignment="1" applyProtection="1">
      <alignment vertical="center"/>
    </xf>
    <xf numFmtId="0" fontId="48" fillId="21" borderId="0" xfId="0" applyFont="1" applyFill="1" applyAlignment="1">
      <alignment horizontal="left" vertical="center" indent="1"/>
    </xf>
    <xf numFmtId="0" fontId="22" fillId="22" borderId="0" xfId="0" applyFont="1" applyFill="1"/>
    <xf numFmtId="0" fontId="43" fillId="23" borderId="20" xfId="0" applyFont="1" applyFill="1" applyBorder="1" applyAlignment="1">
      <alignment horizontal="center" vertical="center" wrapText="1"/>
    </xf>
    <xf numFmtId="0" fontId="49" fillId="22" borderId="0" xfId="0" applyFont="1" applyFill="1" applyAlignment="1">
      <alignment horizontal="center" vertical="center"/>
    </xf>
    <xf numFmtId="0" fontId="51" fillId="23" borderId="0" xfId="0" applyFont="1" applyFill="1" applyAlignment="1">
      <alignment vertical="center"/>
    </xf>
    <xf numFmtId="0" fontId="52" fillId="23" borderId="0" xfId="0" applyFont="1" applyFill="1" applyAlignment="1">
      <alignment vertical="center"/>
    </xf>
    <xf numFmtId="0" fontId="54" fillId="23" borderId="0" xfId="0" applyFont="1" applyFill="1" applyAlignment="1">
      <alignment vertical="center"/>
    </xf>
    <xf numFmtId="167" fontId="56" fillId="23" borderId="0" xfId="45" applyFont="1" applyFill="1">
      <alignment horizontal="left"/>
    </xf>
    <xf numFmtId="0" fontId="51" fillId="23" borderId="0" xfId="0" applyFont="1" applyFill="1" applyAlignment="1">
      <alignment horizontal="center"/>
    </xf>
    <xf numFmtId="0" fontId="53" fillId="23" borderId="0" xfId="34" applyFont="1" applyFill="1" applyBorder="1" applyAlignment="1" applyProtection="1">
      <alignment vertical="center"/>
    </xf>
    <xf numFmtId="0" fontId="24" fillId="26" borderId="0" xfId="0" applyFont="1" applyFill="1" applyAlignment="1">
      <alignment vertical="center"/>
    </xf>
    <xf numFmtId="0" fontId="24" fillId="25" borderId="0" xfId="0" applyFont="1" applyFill="1" applyAlignment="1">
      <alignment vertical="center"/>
    </xf>
    <xf numFmtId="0" fontId="58" fillId="21" borderId="0" xfId="0" applyFont="1" applyFill="1"/>
    <xf numFmtId="0" fontId="59" fillId="21" borderId="10" xfId="0" applyFont="1" applyFill="1" applyBorder="1" applyAlignment="1">
      <alignment horizontal="left" vertical="center" wrapText="1" indent="1"/>
    </xf>
    <xf numFmtId="0" fontId="59" fillId="21" borderId="10" xfId="0" applyFont="1" applyFill="1" applyBorder="1" applyAlignment="1">
      <alignment vertical="center"/>
    </xf>
    <xf numFmtId="15" fontId="59" fillId="21" borderId="11" xfId="0" applyNumberFormat="1" applyFont="1" applyFill="1" applyBorder="1" applyAlignment="1">
      <alignment horizontal="center" vertical="center"/>
    </xf>
    <xf numFmtId="0" fontId="60" fillId="21" borderId="11" xfId="0" applyFont="1" applyFill="1" applyBorder="1" applyAlignment="1">
      <alignment horizontal="center" vertical="center"/>
    </xf>
    <xf numFmtId="0" fontId="59" fillId="21" borderId="12" xfId="43" applyNumberFormat="1" applyFont="1" applyFill="1" applyBorder="1" applyAlignment="1" applyProtection="1">
      <alignment horizontal="center" vertical="center"/>
    </xf>
    <xf numFmtId="9" fontId="61" fillId="21" borderId="11" xfId="44" applyFont="1" applyFill="1" applyBorder="1" applyAlignment="1" applyProtection="1">
      <alignment horizontal="center" vertical="center"/>
    </xf>
    <xf numFmtId="1" fontId="62" fillId="23" borderId="0" xfId="0" applyNumberFormat="1" applyFont="1" applyFill="1" applyAlignment="1">
      <alignment horizontal="center" vertical="center"/>
    </xf>
    <xf numFmtId="0" fontId="59" fillId="21" borderId="10" xfId="0" applyFont="1" applyFill="1" applyBorder="1" applyAlignment="1">
      <alignment horizontal="center" vertical="center"/>
    </xf>
    <xf numFmtId="0" fontId="58" fillId="23" borderId="0" xfId="0" applyFont="1" applyFill="1"/>
    <xf numFmtId="0" fontId="53" fillId="23" borderId="21" xfId="34" applyFont="1" applyFill="1" applyBorder="1" applyAlignment="1" applyProtection="1">
      <alignment horizontal="center" vertical="center"/>
    </xf>
    <xf numFmtId="0" fontId="50" fillId="21" borderId="0" xfId="0" applyFont="1" applyFill="1" applyAlignment="1" applyProtection="1">
      <alignment horizontal="left" vertical="top"/>
      <protection locked="0"/>
    </xf>
    <xf numFmtId="15" fontId="41" fillId="21" borderId="0" xfId="0" applyNumberFormat="1" applyFont="1" applyFill="1" applyAlignment="1" applyProtection="1">
      <alignment horizontal="center" vertical="center" shrinkToFit="1"/>
      <protection locked="0"/>
    </xf>
    <xf numFmtId="165" fontId="41" fillId="22" borderId="13" xfId="0" applyNumberFormat="1" applyFont="1" applyFill="1" applyBorder="1" applyAlignment="1">
      <alignment horizontal="center" vertical="center" shrinkToFit="1"/>
    </xf>
    <xf numFmtId="165" fontId="41" fillId="22" borderId="16" xfId="0" applyNumberFormat="1" applyFont="1" applyFill="1" applyBorder="1" applyAlignment="1">
      <alignment horizontal="center" vertical="center" shrinkToFit="1"/>
    </xf>
    <xf numFmtId="0" fontId="39" fillId="22" borderId="0" xfId="0" applyFont="1" applyFill="1" applyAlignment="1">
      <alignment horizontal="right" vertical="center" indent="1"/>
    </xf>
    <xf numFmtId="0" fontId="45" fillId="22" borderId="0" xfId="0" applyFont="1" applyFill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ctivity" xfId="45" xr:uid="{00000000-0005-0000-0000-000018000000}"/>
    <cellStyle name="Bad" xfId="25" builtinId="27" customBuiltin="1"/>
    <cellStyle name="Calculation" xfId="26" builtinId="22" customBuiltin="1"/>
    <cellStyle name="Check Cell" xfId="27" builtinId="23" customBuiltin="1"/>
    <cellStyle name="Currency" xfId="43" builtinId="4"/>
    <cellStyle name="Explanatory Text" xfId="28" builtinId="53" customBuiltin="1"/>
    <cellStyle name="Followed Hyperlink" xfId="46" builtinId="9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4" builtinId="5"/>
    <cellStyle name="Title" xfId="40" builtinId="15" customBuiltin="1"/>
    <cellStyle name="Total" xfId="41" builtinId="25" customBuiltin="1"/>
    <cellStyle name="Warning Text" xfId="42" builtinId="11" customBuiltin="1"/>
  </cellStyles>
  <dxfs count="6">
    <dxf>
      <fill>
        <patternFill>
          <bgColor theme="4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D24726"/>
        </patternFill>
      </fill>
    </dxf>
    <dxf>
      <fill>
        <patternFill>
          <bgColor rgb="FF52B161"/>
        </patternFill>
      </fill>
    </dxf>
    <dxf>
      <fill>
        <patternFill>
          <bgColor rgb="FFFCDC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99FF"/>
      <rgbColor rgb="00CCECFF"/>
      <rgbColor rgb="00D6F4D9"/>
      <rgbColor rgb="00FFFFCC"/>
      <rgbColor rgb="0099CC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D24726"/>
      <color rgb="FF52B161"/>
      <color rgb="FF439B49"/>
      <color rgb="FF39833E"/>
      <color rgb="FFFCDC52"/>
      <color rgb="FFFFCD2D"/>
      <color rgb="FFD33003"/>
      <color rgb="FFFFCCCC"/>
      <color rgb="FFFF9900"/>
      <color rgb="FF91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335491</xdr:colOff>
      <xdr:row>7</xdr:row>
      <xdr:rowOff>1587</xdr:rowOff>
    </xdr:from>
    <xdr:to>
      <xdr:col>18</xdr:col>
      <xdr:colOff>29633</xdr:colOff>
      <xdr:row>11</xdr:row>
      <xdr:rowOff>3175</xdr:rowOff>
    </xdr:to>
    <xdr:sp macro="" textlink="">
      <xdr:nvSpPr>
        <xdr:cNvPr id="8236" name="Text Box 44" hidden="1">
          <a:extLst>
            <a:ext uri="{FF2B5EF4-FFF2-40B4-BE49-F238E27FC236}">
              <a16:creationId xmlns:a16="http://schemas.microsoft.com/office/drawing/2014/main" id="{00000000-0008-0000-0000-00002C200000}"/>
            </a:ext>
          </a:extLst>
        </xdr:cNvPr>
        <xdr:cNvSpPr txBox="1">
          <a:spLocks noChangeArrowheads="1"/>
        </xdr:cNvSpPr>
      </xdr:nvSpPr>
      <xdr:spPr bwMode="auto">
        <a:xfrm>
          <a:off x="4953000" y="1371600"/>
          <a:ext cx="3419475" cy="1104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v42-Gantt">
      <a:dk1>
        <a:sysClr val="windowText" lastClr="000000"/>
      </a:dk1>
      <a:lt1>
        <a:sysClr val="window" lastClr="FFFFFF"/>
      </a:lt1>
      <a:dk2>
        <a:srgbClr val="3B8741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outlinePr summaryBelow="0"/>
    <pageSetUpPr fitToPage="1"/>
  </sheetPr>
  <dimension ref="B1:BY53"/>
  <sheetViews>
    <sheetView showGridLines="0" tabSelected="1" zoomScale="90" zoomScaleNormal="90" workbookViewId="0">
      <selection activeCell="F17" sqref="F17"/>
    </sheetView>
  </sheetViews>
  <sheetFormatPr defaultColWidth="9.28515625" defaultRowHeight="13.5" outlineLevelRow="1" x14ac:dyDescent="0.25"/>
  <cols>
    <col min="1" max="1" width="3.42578125" style="1" customWidth="1"/>
    <col min="2" max="2" width="3" style="1" customWidth="1"/>
    <col min="3" max="3" width="21.140625" style="1" customWidth="1"/>
    <col min="4" max="4" width="8.42578125" style="1" customWidth="1"/>
    <col min="5" max="6" width="10.7109375" style="1" customWidth="1"/>
    <col min="7" max="7" width="11.7109375" style="1" customWidth="1"/>
    <col min="8" max="8" width="13" style="1" customWidth="1"/>
    <col min="9" max="9" width="14" style="1" customWidth="1"/>
    <col min="10" max="10" width="1.140625" style="1" customWidth="1"/>
    <col min="11" max="30" width="3.5703125" style="1" customWidth="1"/>
    <col min="31" max="40" width="3.28515625" style="1" customWidth="1"/>
    <col min="41" max="53" width="3.140625" style="1" customWidth="1"/>
    <col min="54" max="16384" width="9.28515625" style="1"/>
  </cols>
  <sheetData>
    <row r="1" spans="2:41" ht="16.899999999999999" customHeight="1" x14ac:dyDescent="0.25"/>
    <row r="2" spans="2:41" ht="17.649999999999999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" customHeight="1" x14ac:dyDescent="0.25">
      <c r="B3" s="2"/>
      <c r="C3" s="75" t="s">
        <v>26</v>
      </c>
      <c r="D3" s="75"/>
      <c r="E3" s="75"/>
      <c r="F3" s="75"/>
      <c r="G3" s="75"/>
      <c r="H3" s="75"/>
      <c r="I3" s="75"/>
      <c r="J3" s="3"/>
      <c r="K3" s="63"/>
      <c r="L3" s="52" t="s">
        <v>18</v>
      </c>
      <c r="M3" s="4"/>
      <c r="N3" s="4"/>
      <c r="O3" s="38"/>
      <c r="P3" s="4"/>
      <c r="Q3" s="62"/>
      <c r="R3" s="52" t="s">
        <v>13</v>
      </c>
      <c r="S3" s="4"/>
      <c r="T3" s="4"/>
      <c r="U3" s="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1"/>
      <c r="AH3" s="51"/>
      <c r="AI3" s="51"/>
      <c r="AJ3" s="51"/>
      <c r="AK3" s="51"/>
      <c r="AL3" s="51"/>
      <c r="AM3" s="51"/>
      <c r="AN3" s="51"/>
      <c r="AO3" s="2"/>
    </row>
    <row r="4" spans="2:41" ht="23.65" customHeight="1" x14ac:dyDescent="0.25">
      <c r="B4" s="2"/>
      <c r="C4" s="75"/>
      <c r="D4" s="75"/>
      <c r="E4" s="75"/>
      <c r="F4" s="75"/>
      <c r="G4" s="75"/>
      <c r="H4" s="75"/>
      <c r="I4" s="75"/>
      <c r="J4" s="5"/>
      <c r="K4" s="37"/>
      <c r="L4" s="37"/>
      <c r="M4" s="37"/>
      <c r="N4" s="37"/>
      <c r="O4" s="37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</row>
    <row r="5" spans="2:41" ht="6.75" customHeight="1" x14ac:dyDescent="0.25">
      <c r="B5" s="2"/>
      <c r="C5" s="13"/>
      <c r="D5" s="14"/>
      <c r="E5" s="15"/>
      <c r="F5" s="14"/>
      <c r="G5" s="16"/>
      <c r="H5" s="16"/>
      <c r="I5" s="16"/>
      <c r="J5" s="19"/>
      <c r="K5" s="77">
        <f>CHOOSE(WEEKDAY(D6+(H6-1)*7),5,4,3,2,1,0,6)+D6+(H6-1)*7</f>
        <v>43623</v>
      </c>
      <c r="L5" s="77"/>
      <c r="M5" s="77"/>
      <c r="N5" s="77"/>
      <c r="O5" s="77"/>
      <c r="P5" s="77">
        <f>K5+7</f>
        <v>43630</v>
      </c>
      <c r="Q5" s="77"/>
      <c r="R5" s="77"/>
      <c r="S5" s="77"/>
      <c r="T5" s="77"/>
      <c r="U5" s="77">
        <f>P5+7</f>
        <v>43637</v>
      </c>
      <c r="V5" s="77"/>
      <c r="W5" s="77"/>
      <c r="X5" s="77"/>
      <c r="Y5" s="77"/>
      <c r="Z5" s="77">
        <f>U5+7</f>
        <v>43644</v>
      </c>
      <c r="AA5" s="77"/>
      <c r="AB5" s="77"/>
      <c r="AC5" s="77"/>
      <c r="AD5" s="77"/>
      <c r="AE5" s="77">
        <f>Z5+7</f>
        <v>43651</v>
      </c>
      <c r="AF5" s="77"/>
      <c r="AG5" s="77"/>
      <c r="AH5" s="77"/>
      <c r="AI5" s="77"/>
      <c r="AJ5" s="77">
        <f>AE5+7</f>
        <v>43658</v>
      </c>
      <c r="AK5" s="77"/>
      <c r="AL5" s="77"/>
      <c r="AM5" s="77"/>
      <c r="AN5" s="77"/>
      <c r="AO5" s="2"/>
    </row>
    <row r="6" spans="2:41" ht="19.5" customHeight="1" x14ac:dyDescent="0.25">
      <c r="B6" s="2"/>
      <c r="C6" s="55" t="s">
        <v>1</v>
      </c>
      <c r="D6" s="76">
        <v>43619</v>
      </c>
      <c r="E6" s="76"/>
      <c r="F6" s="79" t="s">
        <v>17</v>
      </c>
      <c r="G6" s="79"/>
      <c r="H6" s="42">
        <v>1</v>
      </c>
      <c r="I6" s="53"/>
      <c r="J6" s="29"/>
      <c r="K6" s="78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2"/>
    </row>
    <row r="7" spans="2:41" ht="6.4" customHeight="1" x14ac:dyDescent="0.25">
      <c r="B7" s="2"/>
      <c r="C7" s="17"/>
      <c r="D7" s="18"/>
      <c r="E7" s="18"/>
      <c r="F7" s="18"/>
      <c r="G7" s="17"/>
      <c r="H7" s="17"/>
      <c r="I7" s="17"/>
      <c r="J7" s="29"/>
      <c r="K7" s="78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2"/>
    </row>
    <row r="8" spans="2:41" ht="30" customHeight="1" x14ac:dyDescent="0.25">
      <c r="B8" s="2"/>
      <c r="C8" s="39" t="s">
        <v>6</v>
      </c>
      <c r="D8" s="40" t="s">
        <v>7</v>
      </c>
      <c r="E8" s="41" t="s">
        <v>8</v>
      </c>
      <c r="F8" s="41" t="s">
        <v>9</v>
      </c>
      <c r="G8" s="54" t="s">
        <v>10</v>
      </c>
      <c r="H8" s="41" t="s">
        <v>11</v>
      </c>
      <c r="I8" s="35" t="s">
        <v>12</v>
      </c>
      <c r="J8" s="20"/>
      <c r="K8" s="28">
        <f t="shared" ref="K8:N8" si="0">L8-1</f>
        <v>43619</v>
      </c>
      <c r="L8" s="26">
        <f t="shared" si="0"/>
        <v>43620</v>
      </c>
      <c r="M8" s="26">
        <f t="shared" si="0"/>
        <v>43621</v>
      </c>
      <c r="N8" s="26">
        <f t="shared" si="0"/>
        <v>43622</v>
      </c>
      <c r="O8" s="26">
        <f>K5</f>
        <v>43623</v>
      </c>
      <c r="P8" s="26">
        <f>WORKDAY(O8,1)</f>
        <v>43626</v>
      </c>
      <c r="Q8" s="26">
        <f t="shared" ref="Q8:AN8" si="1">WORKDAY(P8,1)</f>
        <v>43627</v>
      </c>
      <c r="R8" s="26">
        <f t="shared" si="1"/>
        <v>43628</v>
      </c>
      <c r="S8" s="26">
        <f t="shared" si="1"/>
        <v>43629</v>
      </c>
      <c r="T8" s="26">
        <f t="shared" si="1"/>
        <v>43630</v>
      </c>
      <c r="U8" s="26">
        <f t="shared" si="1"/>
        <v>43633</v>
      </c>
      <c r="V8" s="26">
        <f t="shared" si="1"/>
        <v>43634</v>
      </c>
      <c r="W8" s="26">
        <f t="shared" si="1"/>
        <v>43635</v>
      </c>
      <c r="X8" s="26">
        <f t="shared" si="1"/>
        <v>43636</v>
      </c>
      <c r="Y8" s="26">
        <f t="shared" si="1"/>
        <v>43637</v>
      </c>
      <c r="Z8" s="26">
        <f t="shared" si="1"/>
        <v>43640</v>
      </c>
      <c r="AA8" s="26">
        <f t="shared" si="1"/>
        <v>43641</v>
      </c>
      <c r="AB8" s="26">
        <f t="shared" si="1"/>
        <v>43642</v>
      </c>
      <c r="AC8" s="26">
        <f t="shared" si="1"/>
        <v>43643</v>
      </c>
      <c r="AD8" s="26">
        <f t="shared" si="1"/>
        <v>43644</v>
      </c>
      <c r="AE8" s="26">
        <f t="shared" si="1"/>
        <v>43647</v>
      </c>
      <c r="AF8" s="26">
        <f t="shared" si="1"/>
        <v>43648</v>
      </c>
      <c r="AG8" s="26">
        <f t="shared" si="1"/>
        <v>43649</v>
      </c>
      <c r="AH8" s="26">
        <f t="shared" si="1"/>
        <v>43650</v>
      </c>
      <c r="AI8" s="26">
        <f t="shared" si="1"/>
        <v>43651</v>
      </c>
      <c r="AJ8" s="26">
        <f t="shared" si="1"/>
        <v>43654</v>
      </c>
      <c r="AK8" s="26">
        <f t="shared" si="1"/>
        <v>43655</v>
      </c>
      <c r="AL8" s="26">
        <f t="shared" si="1"/>
        <v>43656</v>
      </c>
      <c r="AM8" s="26">
        <f t="shared" si="1"/>
        <v>43657</v>
      </c>
      <c r="AN8" s="26">
        <f t="shared" si="1"/>
        <v>43658</v>
      </c>
      <c r="AO8" s="2"/>
    </row>
    <row r="9" spans="2:41" ht="16.899999999999999" customHeight="1" x14ac:dyDescent="0.25">
      <c r="B9" s="2"/>
      <c r="C9" s="80"/>
      <c r="D9" s="80"/>
      <c r="E9" s="80"/>
      <c r="F9" s="80"/>
      <c r="G9" s="80"/>
      <c r="H9" s="80"/>
      <c r="I9" s="80"/>
      <c r="J9" s="20"/>
      <c r="K9" s="24" t="str">
        <f>CHOOSE(WEEKDAY(K8,1),"S","M","T","W","T","F","S")</f>
        <v>M</v>
      </c>
      <c r="L9" s="25" t="str">
        <f t="shared" ref="L9:AD9" si="2">CHOOSE(WEEKDAY(L8,1),"S","M","T","W","T","F","S")</f>
        <v>T</v>
      </c>
      <c r="M9" s="25" t="str">
        <f t="shared" si="2"/>
        <v>W</v>
      </c>
      <c r="N9" s="25" t="str">
        <f t="shared" si="2"/>
        <v>T</v>
      </c>
      <c r="O9" s="25" t="str">
        <f t="shared" si="2"/>
        <v>F</v>
      </c>
      <c r="P9" s="25" t="str">
        <f t="shared" si="2"/>
        <v>M</v>
      </c>
      <c r="Q9" s="25" t="str">
        <f t="shared" si="2"/>
        <v>T</v>
      </c>
      <c r="R9" s="25" t="str">
        <f t="shared" si="2"/>
        <v>W</v>
      </c>
      <c r="S9" s="25" t="str">
        <f t="shared" si="2"/>
        <v>T</v>
      </c>
      <c r="T9" s="25" t="str">
        <f t="shared" si="2"/>
        <v>F</v>
      </c>
      <c r="U9" s="25" t="str">
        <f t="shared" si="2"/>
        <v>M</v>
      </c>
      <c r="V9" s="25" t="str">
        <f t="shared" si="2"/>
        <v>T</v>
      </c>
      <c r="W9" s="25" t="str">
        <f t="shared" si="2"/>
        <v>W</v>
      </c>
      <c r="X9" s="25" t="str">
        <f t="shared" si="2"/>
        <v>T</v>
      </c>
      <c r="Y9" s="25" t="str">
        <f t="shared" si="2"/>
        <v>F</v>
      </c>
      <c r="Z9" s="25" t="str">
        <f t="shared" si="2"/>
        <v>M</v>
      </c>
      <c r="AA9" s="25" t="str">
        <f t="shared" si="2"/>
        <v>T</v>
      </c>
      <c r="AB9" s="25" t="str">
        <f t="shared" si="2"/>
        <v>W</v>
      </c>
      <c r="AC9" s="25" t="str">
        <f t="shared" si="2"/>
        <v>T</v>
      </c>
      <c r="AD9" s="25" t="str">
        <f t="shared" si="2"/>
        <v>F</v>
      </c>
      <c r="AE9" s="25" t="str">
        <f t="shared" ref="AE9" si="3">CHOOSE(WEEKDAY(AE8,1),"S","M","T","W","T","F","S")</f>
        <v>M</v>
      </c>
      <c r="AF9" s="25" t="str">
        <f t="shared" ref="AF9" si="4">CHOOSE(WEEKDAY(AF8,1),"S","M","T","W","T","F","S")</f>
        <v>T</v>
      </c>
      <c r="AG9" s="25" t="str">
        <f t="shared" ref="AG9" si="5">CHOOSE(WEEKDAY(AG8,1),"S","M","T","W","T","F","S")</f>
        <v>W</v>
      </c>
      <c r="AH9" s="25" t="str">
        <f t="shared" ref="AH9" si="6">CHOOSE(WEEKDAY(AH8,1),"S","M","T","W","T","F","S")</f>
        <v>T</v>
      </c>
      <c r="AI9" s="25" t="str">
        <f t="shared" ref="AI9" si="7">CHOOSE(WEEKDAY(AI8,1),"S","M","T","W","T","F","S")</f>
        <v>F</v>
      </c>
      <c r="AJ9" s="25" t="str">
        <f t="shared" ref="AJ9" si="8">CHOOSE(WEEKDAY(AJ8,1),"S","M","T","W","T","F","S")</f>
        <v>M</v>
      </c>
      <c r="AK9" s="25" t="str">
        <f t="shared" ref="AK9" si="9">CHOOSE(WEEKDAY(AK8,1),"S","M","T","W","T","F","S")</f>
        <v>T</v>
      </c>
      <c r="AL9" s="25" t="str">
        <f t="shared" ref="AL9" si="10">CHOOSE(WEEKDAY(AL8,1),"S","M","T","W","T","F","S")</f>
        <v>W</v>
      </c>
      <c r="AM9" s="25" t="str">
        <f t="shared" ref="AM9" si="11">CHOOSE(WEEKDAY(AM8,1),"S","M","T","W","T","F","S")</f>
        <v>T</v>
      </c>
      <c r="AN9" s="25" t="str">
        <f t="shared" ref="AN9" si="12">CHOOSE(WEEKDAY(AN8,1),"S","M","T","W","T","F","S")</f>
        <v>F</v>
      </c>
      <c r="AO9" s="2"/>
    </row>
    <row r="10" spans="2:41" ht="19.5" customHeight="1" x14ac:dyDescent="0.25">
      <c r="B10" s="2"/>
      <c r="C10" s="34" t="s">
        <v>0</v>
      </c>
      <c r="D10" s="35"/>
      <c r="E10" s="36">
        <f>IF(MIN(E11:E30)&gt;0,MIN(E11:E30),"")</f>
        <v>43619</v>
      </c>
      <c r="F10" s="36">
        <f>IF(MAX(F11:F30)&gt;0,MAX(F11:F30),"")</f>
        <v>43745</v>
      </c>
      <c r="G10" s="47" t="str">
        <f>IF(OR(E10="",F10=""),"",NETWORKDAYS(E10,F10)&amp; " day(s)")</f>
        <v>91 day(s)</v>
      </c>
      <c r="H10" s="43"/>
      <c r="I10" s="48">
        <f>AVERAGE(I12:I29)</f>
        <v>0.40000000000000008</v>
      </c>
      <c r="J10" s="20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2"/>
    </row>
    <row r="11" spans="2:41" ht="18" x14ac:dyDescent="0.25">
      <c r="B11" s="2"/>
      <c r="C11" s="33" t="s">
        <v>2</v>
      </c>
      <c r="D11" s="27"/>
      <c r="E11" s="30">
        <f>IF(MIN(E12:E15)&gt;0,MIN(E12:E15),"")</f>
        <v>43619</v>
      </c>
      <c r="F11" s="30">
        <f>IF(MAX(F12:F15)&gt;0,MAX(F12:F15),"")</f>
        <v>43636</v>
      </c>
      <c r="G11" s="44" t="str">
        <f>IF(OR(E11="",F11=""),"",NETWORKDAYS(E11,F11)&amp; " day(s)")</f>
        <v>14 day(s)</v>
      </c>
      <c r="H11" s="44"/>
      <c r="I11" s="49"/>
      <c r="J11" s="2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2"/>
    </row>
    <row r="12" spans="2:41" ht="18" outlineLevel="1" x14ac:dyDescent="0.25">
      <c r="B12" s="2"/>
      <c r="C12" s="7" t="s">
        <v>22</v>
      </c>
      <c r="D12" s="8" t="s">
        <v>14</v>
      </c>
      <c r="E12" s="6">
        <v>43619</v>
      </c>
      <c r="F12" s="6">
        <v>43623</v>
      </c>
      <c r="G12" s="45" t="str">
        <f>IF(OR(E12=0,F12=0),"",NETWORKDAYS(E12,F12)&amp; " day(s)")</f>
        <v>5 day(s)</v>
      </c>
      <c r="H12" s="46" t="s">
        <v>19</v>
      </c>
      <c r="I12" s="50">
        <v>0.1</v>
      </c>
      <c r="J12" s="22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2"/>
    </row>
    <row r="13" spans="2:41" ht="18" outlineLevel="1" x14ac:dyDescent="0.25">
      <c r="B13" s="2"/>
      <c r="C13" s="7" t="s">
        <v>23</v>
      </c>
      <c r="D13" s="8" t="s">
        <v>15</v>
      </c>
      <c r="E13" s="6">
        <v>43626</v>
      </c>
      <c r="F13" s="6">
        <v>43630</v>
      </c>
      <c r="G13" s="45" t="str">
        <f>IF(OR(E13=0,F13=0),"",NETWORKDAYS(E13,F13)&amp; " day(s)")</f>
        <v>5 day(s)</v>
      </c>
      <c r="H13" s="46" t="s">
        <v>21</v>
      </c>
      <c r="I13" s="50">
        <v>0.4</v>
      </c>
      <c r="J13" s="22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2"/>
    </row>
    <row r="14" spans="2:41" ht="18" outlineLevel="1" x14ac:dyDescent="0.25">
      <c r="B14" s="2"/>
      <c r="C14" s="7" t="s">
        <v>24</v>
      </c>
      <c r="D14" s="8" t="s">
        <v>14</v>
      </c>
      <c r="E14" s="6">
        <v>43633</v>
      </c>
      <c r="F14" s="6">
        <v>43636</v>
      </c>
      <c r="G14" s="45" t="str">
        <f>IF(OR(E14=0,F14=0),"",NETWORKDAYS(E14,F14)&amp; " day(s)")</f>
        <v>4 day(s)</v>
      </c>
      <c r="H14" s="46" t="s">
        <v>20</v>
      </c>
      <c r="I14" s="50">
        <v>0.5</v>
      </c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2"/>
    </row>
    <row r="15" spans="2:41" ht="18" outlineLevel="1" x14ac:dyDescent="0.25">
      <c r="B15" s="2"/>
      <c r="C15" s="7"/>
      <c r="D15" s="8"/>
      <c r="E15" s="6"/>
      <c r="F15" s="6"/>
      <c r="G15" s="45"/>
      <c r="H15" s="46"/>
      <c r="I15" s="50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2"/>
    </row>
    <row r="16" spans="2:41" ht="18" x14ac:dyDescent="0.25">
      <c r="B16" s="2"/>
      <c r="C16" s="33" t="s">
        <v>3</v>
      </c>
      <c r="D16" s="27"/>
      <c r="E16" s="30">
        <f>IF(MIN(E17:E20)&gt;0,MIN(E17:E20),"")</f>
        <v>43640</v>
      </c>
      <c r="F16" s="30">
        <f>IF(MAX(F17:F20)&gt;0,MAX(F17:F20),"")</f>
        <v>43661</v>
      </c>
      <c r="G16" s="44" t="str">
        <f>IF(OR(E16="",F16=""),"",NETWORKDAYS(E16,F16)&amp; " day(s)")</f>
        <v>16 day(s)</v>
      </c>
      <c r="H16" s="44"/>
      <c r="I16" s="49"/>
      <c r="J16" s="2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2"/>
    </row>
    <row r="17" spans="2:77" ht="18" outlineLevel="1" x14ac:dyDescent="0.25">
      <c r="B17" s="2"/>
      <c r="C17" s="7" t="s">
        <v>25</v>
      </c>
      <c r="D17" s="8" t="s">
        <v>16</v>
      </c>
      <c r="E17" s="6">
        <v>43640</v>
      </c>
      <c r="F17" s="6">
        <v>43643</v>
      </c>
      <c r="G17" s="45" t="str">
        <f>IF(OR(E17=0,F17=0),"",NETWORKDAYS(E17,F17)&amp; " day(s)")</f>
        <v>4 day(s)</v>
      </c>
      <c r="H17" s="46" t="s">
        <v>19</v>
      </c>
      <c r="I17" s="50">
        <v>0.1</v>
      </c>
      <c r="J17" s="22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2"/>
    </row>
    <row r="18" spans="2:77" ht="18" outlineLevel="1" x14ac:dyDescent="0.25">
      <c r="B18" s="2"/>
      <c r="C18" s="7" t="s">
        <v>23</v>
      </c>
      <c r="D18" s="8" t="s">
        <v>15</v>
      </c>
      <c r="E18" s="6">
        <v>43647</v>
      </c>
      <c r="F18" s="6">
        <v>43650</v>
      </c>
      <c r="G18" s="45" t="str">
        <f>IF(OR(E18=0,F18=0),"",NETWORKDAYS(E18,F18)&amp; " day(s)")</f>
        <v>4 day(s)</v>
      </c>
      <c r="H18" s="46" t="s">
        <v>21</v>
      </c>
      <c r="I18" s="50">
        <v>0.5</v>
      </c>
      <c r="J18" s="22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2"/>
    </row>
    <row r="19" spans="2:77" ht="18" outlineLevel="1" x14ac:dyDescent="0.25">
      <c r="B19" s="2"/>
      <c r="C19" s="7" t="s">
        <v>24</v>
      </c>
      <c r="D19" s="8" t="s">
        <v>15</v>
      </c>
      <c r="E19" s="6">
        <v>43650</v>
      </c>
      <c r="F19" s="6">
        <v>43661</v>
      </c>
      <c r="G19" s="45" t="str">
        <f>IF(OR(E19=0,F19=0),"",NETWORKDAYS(E19,F19)&amp; " day(s)")</f>
        <v>8 day(s)</v>
      </c>
      <c r="H19" s="46" t="s">
        <v>20</v>
      </c>
      <c r="I19" s="50">
        <v>0.8</v>
      </c>
      <c r="J19" s="22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2"/>
    </row>
    <row r="20" spans="2:77" s="73" customFormat="1" ht="18" outlineLevel="1" x14ac:dyDescent="0.2">
      <c r="B20" s="64"/>
      <c r="C20" s="65"/>
      <c r="D20" s="66"/>
      <c r="E20" s="67"/>
      <c r="F20" s="67"/>
      <c r="G20" s="68"/>
      <c r="H20" s="69"/>
      <c r="I20" s="70"/>
      <c r="J20" s="71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64"/>
    </row>
    <row r="21" spans="2:77" ht="18" x14ac:dyDescent="0.25">
      <c r="B21" s="2"/>
      <c r="C21" s="33" t="s">
        <v>4</v>
      </c>
      <c r="D21" s="27"/>
      <c r="E21" s="30">
        <f>IF(MIN(E22:E25)&gt;0,MIN(E22:E25),"")</f>
        <v>43666</v>
      </c>
      <c r="F21" s="30">
        <f>IF(MAX(F22:F25)&gt;0,MAX(F22:F25),"")</f>
        <v>43705</v>
      </c>
      <c r="G21" s="44" t="str">
        <f>IF(OR(E21="",F21=""),"",NETWORKDAYS(E21,F21)&amp; " day(s)")</f>
        <v>28 day(s)</v>
      </c>
      <c r="H21" s="44"/>
      <c r="I21" s="49"/>
      <c r="J21" s="2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2"/>
    </row>
    <row r="22" spans="2:77" ht="18" outlineLevel="1" x14ac:dyDescent="0.25">
      <c r="B22" s="2"/>
      <c r="C22" s="7" t="s">
        <v>22</v>
      </c>
      <c r="D22" s="8" t="s">
        <v>14</v>
      </c>
      <c r="E22" s="6">
        <v>43666</v>
      </c>
      <c r="F22" s="6">
        <v>43678</v>
      </c>
      <c r="G22" s="45" t="str">
        <f>IF(OR(E22=0,F22=0),"",NETWORKDAYS(E22,F22)&amp; " day(s)")</f>
        <v>9 day(s)</v>
      </c>
      <c r="H22" s="46" t="s">
        <v>20</v>
      </c>
      <c r="I22" s="50">
        <v>0.1</v>
      </c>
      <c r="J22" s="22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2"/>
    </row>
    <row r="23" spans="2:77" ht="18" outlineLevel="1" x14ac:dyDescent="0.25">
      <c r="B23" s="2"/>
      <c r="C23" s="7" t="s">
        <v>23</v>
      </c>
      <c r="D23" s="8" t="s">
        <v>15</v>
      </c>
      <c r="E23" s="6">
        <v>43682</v>
      </c>
      <c r="F23" s="6">
        <v>43687</v>
      </c>
      <c r="G23" s="45" t="str">
        <f>IF(OR(E23=0,F23=0),"",NETWORKDAYS(E23,F23)&amp; " day(s)")</f>
        <v>5 day(s)</v>
      </c>
      <c r="H23" s="46" t="s">
        <v>21</v>
      </c>
      <c r="I23" s="50">
        <v>0.4</v>
      </c>
      <c r="J23" s="22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2"/>
    </row>
    <row r="24" spans="2:77" ht="18" outlineLevel="1" x14ac:dyDescent="0.25">
      <c r="B24" s="2"/>
      <c r="C24" s="7" t="s">
        <v>24</v>
      </c>
      <c r="D24" s="8" t="s">
        <v>15</v>
      </c>
      <c r="E24" s="6">
        <v>43689</v>
      </c>
      <c r="F24" s="6">
        <v>43705</v>
      </c>
      <c r="G24" s="45" t="str">
        <f>IF(OR(E24=0,F24=0),"",NETWORKDAYS(E24,F24)&amp; " day(s)")</f>
        <v>13 day(s)</v>
      </c>
      <c r="H24" s="46" t="s">
        <v>20</v>
      </c>
      <c r="I24" s="50">
        <v>0.9</v>
      </c>
      <c r="J24" s="22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2"/>
    </row>
    <row r="25" spans="2:77" ht="18" outlineLevel="1" x14ac:dyDescent="0.25">
      <c r="B25" s="2"/>
      <c r="C25" s="7"/>
      <c r="D25" s="8"/>
      <c r="E25" s="6"/>
      <c r="F25" s="6"/>
      <c r="G25" s="45"/>
      <c r="H25" s="46"/>
      <c r="I25" s="50"/>
      <c r="J25" s="22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2"/>
    </row>
    <row r="26" spans="2:77" ht="18" x14ac:dyDescent="0.25">
      <c r="B26" s="2"/>
      <c r="C26" s="33" t="s">
        <v>5</v>
      </c>
      <c r="D26" s="27"/>
      <c r="E26" s="30">
        <f>IF(MIN(E27:E30)&gt;0,MIN(E27:E30),"")</f>
        <v>43709</v>
      </c>
      <c r="F26" s="30">
        <f>IF(MAX(F27:F30)&gt;0,MAX(F27:F30),"")</f>
        <v>43745</v>
      </c>
      <c r="G26" s="44" t="str">
        <f>IF(OR(E26="",F26=""),"",NETWORKDAYS(E26,F26)&amp; " day(s)")</f>
        <v>26 day(s)</v>
      </c>
      <c r="H26" s="44"/>
      <c r="I26" s="49"/>
      <c r="J26" s="2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2"/>
    </row>
    <row r="27" spans="2:77" ht="18" outlineLevel="1" x14ac:dyDescent="0.25">
      <c r="B27" s="2"/>
      <c r="C27" s="7" t="s">
        <v>25</v>
      </c>
      <c r="D27" s="8" t="s">
        <v>14</v>
      </c>
      <c r="E27" s="6">
        <v>43709</v>
      </c>
      <c r="F27" s="6">
        <v>43713</v>
      </c>
      <c r="G27" s="45" t="str">
        <f>IF(OR(E27=0,F27=0),"",NETWORKDAYS(E27,F27)&amp; " day(s)")</f>
        <v>4 day(s)</v>
      </c>
      <c r="H27" s="46" t="s">
        <v>20</v>
      </c>
      <c r="I27" s="50">
        <v>0.5</v>
      </c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2"/>
    </row>
    <row r="28" spans="2:77" ht="18" outlineLevel="1" x14ac:dyDescent="0.25">
      <c r="B28" s="2"/>
      <c r="C28" s="7" t="s">
        <v>23</v>
      </c>
      <c r="D28" s="8" t="s">
        <v>15</v>
      </c>
      <c r="E28" s="6">
        <v>43723</v>
      </c>
      <c r="F28" s="6">
        <v>43731</v>
      </c>
      <c r="G28" s="45" t="str">
        <f>IF(OR(E28=0,F28=0),"",NETWORKDAYS(E28,F28)&amp; " day(s)")</f>
        <v>6 day(s)</v>
      </c>
      <c r="H28" s="46" t="s">
        <v>21</v>
      </c>
      <c r="I28" s="50">
        <v>0.4</v>
      </c>
      <c r="J28" s="22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2"/>
    </row>
    <row r="29" spans="2:77" ht="18" outlineLevel="1" x14ac:dyDescent="0.25">
      <c r="B29" s="2"/>
      <c r="C29" s="7" t="s">
        <v>24</v>
      </c>
      <c r="D29" s="8" t="s">
        <v>14</v>
      </c>
      <c r="E29" s="6">
        <v>43737</v>
      </c>
      <c r="F29" s="6">
        <v>43745</v>
      </c>
      <c r="G29" s="45" t="str">
        <f>IF(OR(E29=0,F29=0),"",NETWORKDAYS(E29,F29)&amp; " day(s)")</f>
        <v>6 day(s)</v>
      </c>
      <c r="H29" s="46" t="s">
        <v>19</v>
      </c>
      <c r="I29" s="50">
        <v>0.1</v>
      </c>
      <c r="J29" s="2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2"/>
    </row>
    <row r="30" spans="2:77" ht="18" outlineLevel="1" x14ac:dyDescent="0.25">
      <c r="B30" s="2"/>
      <c r="C30" s="7"/>
      <c r="D30" s="8"/>
      <c r="E30" s="10"/>
      <c r="F30" s="10"/>
      <c r="G30" s="45"/>
      <c r="H30" s="46"/>
      <c r="I30" s="50"/>
      <c r="J30" s="22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2"/>
    </row>
    <row r="31" spans="2:77" ht="19.5" customHeight="1" x14ac:dyDescent="0.25">
      <c r="B31" s="2"/>
      <c r="C31" s="11"/>
      <c r="D31" s="11"/>
      <c r="E31" s="12"/>
      <c r="F31" s="11"/>
      <c r="G31" s="11"/>
      <c r="H31" s="11"/>
      <c r="I31" s="11"/>
      <c r="J31" s="23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2"/>
    </row>
    <row r="32" spans="2:77" s="56" customFormat="1" ht="18" thickBot="1" x14ac:dyDescent="0.35">
      <c r="B32" s="58"/>
      <c r="C32" s="59"/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BY32" s="57"/>
    </row>
    <row r="33" spans="2:77" s="56" customFormat="1" ht="32.450000000000003" customHeight="1" x14ac:dyDescent="0.3">
      <c r="B33" s="74"/>
      <c r="C33" s="74"/>
      <c r="D33" s="74"/>
      <c r="E33" s="74"/>
      <c r="F33" s="74"/>
      <c r="G33" s="74"/>
      <c r="H33" s="74"/>
      <c r="I33" s="74"/>
      <c r="J33" s="61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Y33" s="57"/>
    </row>
    <row r="34" spans="2:77" s="56" customFormat="1" ht="17.25" x14ac:dyDescent="0.3">
      <c r="B34" s="58"/>
      <c r="C34" s="59"/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BY34" s="57"/>
    </row>
    <row r="35" spans="2:77" s="56" customFormat="1" ht="17.25" x14ac:dyDescent="0.3">
      <c r="B35" s="58"/>
      <c r="C35" s="59"/>
      <c r="D35" s="59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BY35" s="57"/>
    </row>
    <row r="36" spans="2:77" s="56" customFormat="1" ht="17.25" x14ac:dyDescent="0.3">
      <c r="B36" s="58"/>
      <c r="C36" s="59"/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BY36" s="57"/>
    </row>
    <row r="37" spans="2:77" s="56" customFormat="1" ht="17.25" x14ac:dyDescent="0.3">
      <c r="B37" s="58"/>
      <c r="C37" s="59"/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BY37" s="57"/>
    </row>
    <row r="38" spans="2:77" s="56" customFormat="1" ht="17.25" x14ac:dyDescent="0.3">
      <c r="B38" s="58"/>
      <c r="C38" s="59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BY38" s="57"/>
    </row>
    <row r="39" spans="2:77" s="56" customFormat="1" ht="17.25" x14ac:dyDescent="0.3">
      <c r="B39" s="58"/>
      <c r="C39" s="59"/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BY39" s="57"/>
    </row>
    <row r="40" spans="2:77" s="56" customFormat="1" ht="17.25" x14ac:dyDescent="0.3">
      <c r="B40" s="58"/>
      <c r="C40" s="59"/>
      <c r="D40" s="59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BY40" s="57"/>
    </row>
    <row r="41" spans="2:77" s="56" customFormat="1" ht="17.25" x14ac:dyDescent="0.3">
      <c r="B41" s="58"/>
      <c r="C41" s="59"/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BY41" s="57"/>
    </row>
    <row r="42" spans="2:77" s="56" customFormat="1" ht="17.25" x14ac:dyDescent="0.3">
      <c r="B42" s="58"/>
      <c r="C42" s="59"/>
      <c r="D42" s="59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BY42" s="57"/>
    </row>
    <row r="43" spans="2:77" s="56" customFormat="1" ht="17.25" x14ac:dyDescent="0.3">
      <c r="B43" s="58"/>
      <c r="C43" s="59"/>
      <c r="D43" s="59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BY43" s="57"/>
    </row>
    <row r="44" spans="2:77" s="56" customFormat="1" ht="17.25" x14ac:dyDescent="0.3">
      <c r="B44" s="58"/>
      <c r="C44" s="59"/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BY44" s="57"/>
    </row>
    <row r="45" spans="2:77" s="56" customFormat="1" ht="17.25" x14ac:dyDescent="0.3">
      <c r="B45" s="58"/>
      <c r="C45" s="59"/>
      <c r="D45" s="5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BY45" s="57"/>
    </row>
    <row r="46" spans="2:77" s="56" customFormat="1" ht="17.25" x14ac:dyDescent="0.3">
      <c r="B46" s="58"/>
      <c r="C46" s="59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BY46" s="57"/>
    </row>
    <row r="47" spans="2:77" s="56" customFormat="1" ht="17.25" x14ac:dyDescent="0.3">
      <c r="B47" s="58"/>
      <c r="C47" s="59"/>
      <c r="D47" s="5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BY47" s="57"/>
    </row>
    <row r="48" spans="2:77" s="56" customFormat="1" ht="17.25" x14ac:dyDescent="0.3">
      <c r="B48" s="58"/>
      <c r="C48" s="59"/>
      <c r="D48" s="5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BY48" s="57"/>
    </row>
    <row r="49" spans="2:77" s="56" customFormat="1" ht="17.25" x14ac:dyDescent="0.3">
      <c r="B49" s="58"/>
      <c r="C49" s="59"/>
      <c r="D49" s="59"/>
      <c r="E49" s="60"/>
      <c r="F49" s="60"/>
      <c r="G49" s="60"/>
      <c r="H49" s="60"/>
      <c r="I49" s="60"/>
      <c r="J49" s="6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BY49" s="57"/>
    </row>
    <row r="50" spans="2:77" s="56" customFormat="1" ht="17.25" x14ac:dyDescent="0.3">
      <c r="B50" s="58"/>
      <c r="C50" s="59"/>
      <c r="D50" s="59"/>
      <c r="E50" s="60"/>
      <c r="F50" s="60"/>
      <c r="G50" s="60"/>
      <c r="H50" s="60"/>
      <c r="I50" s="60"/>
      <c r="J50" s="6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BY50" s="57"/>
    </row>
    <row r="51" spans="2:77" s="56" customFormat="1" ht="17.25" x14ac:dyDescent="0.3">
      <c r="B51" s="58"/>
      <c r="C51" s="59"/>
      <c r="D51" s="59"/>
      <c r="E51" s="60"/>
      <c r="F51" s="60"/>
      <c r="G51" s="60"/>
      <c r="H51" s="60"/>
      <c r="I51" s="60"/>
      <c r="J51" s="6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BY51" s="57"/>
    </row>
    <row r="52" spans="2:77" s="56" customFormat="1" ht="17.25" x14ac:dyDescent="0.3">
      <c r="B52" s="58"/>
      <c r="C52" s="59"/>
      <c r="D52" s="59"/>
      <c r="E52" s="60"/>
      <c r="F52" s="60"/>
      <c r="G52" s="60"/>
      <c r="H52" s="60"/>
      <c r="I52" s="60"/>
      <c r="J52" s="6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BY52" s="57"/>
    </row>
    <row r="53" spans="2:77" s="56" customFormat="1" ht="50.45" customHeight="1" x14ac:dyDescent="0.3">
      <c r="B53" s="58"/>
      <c r="C53" s="59"/>
      <c r="D53" s="59"/>
      <c r="E53" s="60"/>
      <c r="F53" s="60"/>
      <c r="G53" s="60"/>
      <c r="H53" s="60"/>
      <c r="I53" s="60"/>
      <c r="J53" s="6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BY53" s="57"/>
    </row>
  </sheetData>
  <sheetProtection formatCells="0" formatColumns="0" formatRows="0" insertRows="0" deleteRows="0"/>
  <mergeCells count="11">
    <mergeCell ref="B33:I33"/>
    <mergeCell ref="C3:I4"/>
    <mergeCell ref="D6:E6"/>
    <mergeCell ref="K5:O7"/>
    <mergeCell ref="F6:G6"/>
    <mergeCell ref="C9:I9"/>
    <mergeCell ref="AJ5:AN7"/>
    <mergeCell ref="P5:T7"/>
    <mergeCell ref="U5:Y7"/>
    <mergeCell ref="Z5:AD7"/>
    <mergeCell ref="AE5:AI7"/>
  </mergeCells>
  <phoneticPr fontId="2" type="noConversion"/>
  <conditionalFormatting sqref="H12:H30">
    <cfRule type="cellIs" dxfId="5" priority="9" stopIfTrue="1" operator="equal">
      <formula>"Delays"</formula>
    </cfRule>
    <cfRule type="cellIs" dxfId="4" priority="10" stopIfTrue="1" operator="equal">
      <formula>"As Planned"</formula>
    </cfRule>
    <cfRule type="cellIs" dxfId="3" priority="11" stopIfTrue="1" operator="equal">
      <formula>"At Risk"</formula>
    </cfRule>
  </conditionalFormatting>
  <conditionalFormatting sqref="I10:I31">
    <cfRule type="dataBar" priority="13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{22DE5D61-BBBB-4FD4-BDE4-3CE4D96D6608}</x14:id>
        </ext>
      </extLst>
    </cfRule>
  </conditionalFormatting>
  <conditionalFormatting sqref="K8:AN8">
    <cfRule type="expression" dxfId="2" priority="132">
      <formula>$K$8=TODAY()</formula>
    </cfRule>
  </conditionalFormatting>
  <conditionalFormatting sqref="K11:AN31">
    <cfRule type="expression" dxfId="1" priority="133">
      <formula>AND($I11&gt;5%, $E11&lt;=K$8,ROUNDUP(NETWORKDAYS($E11,$F11)*$I11,0)+$E11&gt;K$8)</formula>
    </cfRule>
    <cfRule type="expression" dxfId="0" priority="134">
      <formula>AND(NOT(ISBLANK($E11)),$E11&lt;=K$8,$F11&gt;=K$8)</formula>
    </cfRule>
  </conditionalFormatting>
  <dataValidations count="2">
    <dataValidation type="list" allowBlank="1" showInputMessage="1" showErrorMessage="1" sqref="D12:D14 D17:D19 D22:D24 D27:D29" xr:uid="{00000000-0002-0000-0000-000000000000}">
      <formula1>"Low, Medium,High"</formula1>
    </dataValidation>
    <dataValidation type="list" allowBlank="1" showInputMessage="1" showErrorMessage="1" sqref="H12:H14 H17:H19 H22:H24 H27:H29" xr:uid="{00000000-0002-0000-0000-000001000000}">
      <formula1>"At Risk, Delays, As Planned"</formula1>
    </dataValidation>
  </dataValidations>
  <pageMargins left="0.25" right="0.25" top="0.5" bottom="0.5" header="0.5" footer="0.25"/>
  <pageSetup scale="61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DE5D61-BBBB-4FD4-BDE4-3CE4D96D6608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I10:I31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Excel Task Tracker Template</vt:lpstr>
      <vt:lpstr>'Excel Task Tracker Template'!prevWBS</vt:lpstr>
      <vt:lpstr>'Excel Task Tracker Template'!Print_Area</vt:lpstr>
      <vt:lpstr>'Excel Task Tracker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2018-07-12T14:52:49Z</dcterms:created>
  <dcterms:modified xsi:type="dcterms:W3CDTF">2024-08-28T18:35:52Z</dcterms:modified>
</cp:coreProperties>
</file>