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CI\Desktop\"/>
    </mc:Choice>
  </mc:AlternateContent>
  <bookViews>
    <workbookView xWindow="0" yWindow="0" windowWidth="21810" windowHeight="9900"/>
  </bookViews>
  <sheets>
    <sheet name="FORMULA &amp; FUNCTIONS" sheetId="1" r:id="rId1"/>
    <sheet name="math &amp; tring" sheetId="2" r:id="rId2"/>
    <sheet name="DATE &amp; TIME" sheetId="3" r:id="rId3"/>
    <sheet name="TEXT" sheetId="4" r:id="rId4"/>
    <sheet name="STATISTICAL" sheetId="6" r:id="rId5"/>
    <sheet name="LOGICAL" sheetId="8" r:id="rId6"/>
    <sheet name="FINANCIAL FUNCTIONS" sheetId="10" r:id="rId7"/>
    <sheet name="LOOKUP AND REFERENCE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1" l="1"/>
  <c r="K13" i="11" s="1"/>
  <c r="L13" i="11" s="1"/>
  <c r="E13" i="11" l="1"/>
  <c r="H8" i="10" l="1"/>
  <c r="H7" i="10"/>
  <c r="H6" i="10"/>
  <c r="E6" i="10"/>
  <c r="J14" i="8" l="1"/>
  <c r="J15" i="8"/>
  <c r="J16" i="8"/>
  <c r="J17" i="8"/>
  <c r="J13" i="8"/>
  <c r="J6" i="8"/>
  <c r="E15" i="8"/>
  <c r="E16" i="8"/>
  <c r="E17" i="8"/>
  <c r="E18" i="8"/>
  <c r="E14" i="8"/>
  <c r="E6" i="8"/>
  <c r="E9" i="8"/>
  <c r="E8" i="8"/>
  <c r="E7" i="8"/>
  <c r="H19" i="3" l="1"/>
  <c r="H20" i="3"/>
  <c r="H21" i="3"/>
  <c r="H22" i="3"/>
  <c r="H18" i="3"/>
  <c r="G19" i="3"/>
  <c r="G20" i="3"/>
  <c r="G21" i="3"/>
  <c r="G22" i="3"/>
  <c r="G18" i="3"/>
  <c r="D30" i="3"/>
  <c r="C30" i="3"/>
  <c r="E14" i="3"/>
  <c r="C14" i="3"/>
  <c r="E10" i="3"/>
  <c r="C10" i="3"/>
  <c r="E6" i="3"/>
  <c r="C6" i="3"/>
  <c r="N17" i="2"/>
  <c r="J27" i="2"/>
  <c r="J28" i="2"/>
  <c r="J29" i="2"/>
  <c r="J30" i="2"/>
  <c r="J31" i="2"/>
  <c r="G28" i="2"/>
  <c r="G29" i="2"/>
  <c r="G30" i="2"/>
  <c r="G27" i="2"/>
  <c r="C28" i="2"/>
  <c r="C29" i="2"/>
  <c r="C30" i="2"/>
  <c r="C31" i="2"/>
  <c r="C27" i="2"/>
  <c r="I17" i="2"/>
  <c r="F18" i="2"/>
  <c r="F19" i="2"/>
  <c r="F20" i="2"/>
  <c r="F21" i="2"/>
  <c r="F17" i="2"/>
  <c r="C18" i="2"/>
  <c r="C19" i="2"/>
  <c r="C20" i="2"/>
  <c r="C21" i="2"/>
  <c r="C17" i="2"/>
  <c r="M7" i="2"/>
  <c r="M8" i="2"/>
  <c r="M9" i="2"/>
  <c r="M10" i="2"/>
  <c r="M6" i="2"/>
  <c r="I7" i="2"/>
  <c r="I8" i="2"/>
  <c r="I9" i="2"/>
  <c r="I10" i="2"/>
  <c r="I6" i="2"/>
  <c r="F7" i="2"/>
  <c r="F8" i="2"/>
  <c r="F9" i="2"/>
  <c r="F10" i="2"/>
  <c r="F6" i="2"/>
  <c r="C7" i="2"/>
  <c r="C8" i="2"/>
  <c r="C9" i="2"/>
  <c r="C10" i="2"/>
  <c r="C6" i="2"/>
  <c r="C9" i="4" l="1"/>
  <c r="C10" i="4"/>
  <c r="C11" i="4"/>
  <c r="C12" i="4"/>
  <c r="C13" i="4"/>
  <c r="C8" i="4"/>
  <c r="E13" i="3"/>
  <c r="C13" i="3"/>
  <c r="C5" i="3"/>
  <c r="H24" i="3" l="1"/>
  <c r="E18" i="6" l="1"/>
  <c r="D18" i="3" l="1"/>
  <c r="D19" i="3"/>
  <c r="D20" i="3" l="1"/>
  <c r="D21" i="3"/>
  <c r="D22" i="3"/>
  <c r="E19" i="3" l="1"/>
  <c r="E20" i="3"/>
  <c r="E21" i="3"/>
  <c r="E22" i="3"/>
  <c r="E18" i="3"/>
</calcChain>
</file>

<file path=xl/comments1.xml><?xml version="1.0" encoding="utf-8"?>
<comments xmlns="http://schemas.openxmlformats.org/spreadsheetml/2006/main">
  <authors>
    <author>upci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</rPr>
          <t>upci:</t>
        </r>
        <r>
          <rPr>
            <sz val="9"/>
            <color indexed="81"/>
            <rFont val="Tahoma"/>
            <family val="2"/>
          </rPr>
          <t xml:space="preserve">
YE FUNCTION TEXT FORMAT ME LIKHI DATE KO SERILE NO ME  PROVIDE KRTA HAI BAD ME USE AAP DATE ME CONVERT KAR SAKTE HO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upci:</t>
        </r>
        <r>
          <rPr>
            <sz val="9"/>
            <color indexed="81"/>
            <rFont val="Tahoma"/>
            <family val="2"/>
          </rPr>
          <t xml:space="preserve">
M/D/Y
</t>
        </r>
      </text>
    </comment>
  </commentList>
</comments>
</file>

<file path=xl/sharedStrings.xml><?xml version="1.0" encoding="utf-8"?>
<sst xmlns="http://schemas.openxmlformats.org/spreadsheetml/2006/main" count="435" uniqueCount="181">
  <si>
    <t>FORMULAS &amp; FUNCTIONS</t>
  </si>
  <si>
    <t xml:space="preserve">MATH &amp;TRING FUNCTION </t>
  </si>
  <si>
    <t>DATE &amp; TIME FUNCTIONS</t>
  </si>
  <si>
    <t xml:space="preserve">TEXT FUNCTIONS </t>
  </si>
  <si>
    <t>Lower, Proper, UPPER, Left, Right, Mid, Len, Concatenate, Exact, Trim.</t>
  </si>
  <si>
    <t>Average, AverageA , Count Function, Max, Min, Mode</t>
  </si>
  <si>
    <t xml:space="preserve">STATISTICAL FUNCTIONS </t>
  </si>
  <si>
    <t>LOGICAL FUNCTIONS</t>
  </si>
  <si>
    <t>AND, OR, NOT, IF</t>
  </si>
  <si>
    <t>FINANCIAL FUNCTIONS</t>
  </si>
  <si>
    <t>FV, PMT, IPMT, PPMT</t>
  </si>
  <si>
    <t xml:space="preserve">LOOKUP &amp; Refrenace </t>
  </si>
  <si>
    <t>Hyperlink, IFERRORR, V Lookup, H Lookup and Match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</si>
  <si>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</si>
  <si>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NUMBER</t>
  </si>
  <si>
    <t>RESULT</t>
  </si>
  <si>
    <t xml:space="preserve">EVEN </t>
  </si>
  <si>
    <t>ODD</t>
  </si>
  <si>
    <t>Even, ODD,FACT, Power, Roman, SQRT, SUM, SUMIF, INT, MOD, Round.</t>
  </si>
  <si>
    <t>FACT</t>
  </si>
  <si>
    <t>POWER</t>
  </si>
  <si>
    <t>ROMAN</t>
  </si>
  <si>
    <t>SQRT</t>
  </si>
  <si>
    <t>SUM</t>
  </si>
  <si>
    <t>SUMIF</t>
  </si>
  <si>
    <t>COURSE</t>
  </si>
  <si>
    <t>FEES</t>
  </si>
  <si>
    <t>ADCA</t>
  </si>
  <si>
    <t>CCC</t>
  </si>
  <si>
    <t>TOTAL</t>
  </si>
  <si>
    <t>INT</t>
  </si>
  <si>
    <t>MOD</t>
  </si>
  <si>
    <t>DIVISOR</t>
  </si>
  <si>
    <t>ROUND</t>
  </si>
  <si>
    <t>TODAY</t>
  </si>
  <si>
    <t>NOW</t>
  </si>
  <si>
    <t>DATE</t>
  </si>
  <si>
    <t>TIME</t>
  </si>
  <si>
    <t>DAY</t>
  </si>
  <si>
    <t>MONTH</t>
  </si>
  <si>
    <t>YEAR</t>
  </si>
  <si>
    <t>DATEDIF</t>
  </si>
  <si>
    <t>MINUTE</t>
  </si>
  <si>
    <t>SECOND</t>
  </si>
  <si>
    <t>HOUR</t>
  </si>
  <si>
    <t>LAST DATE</t>
  </si>
  <si>
    <t>FEBRUARY</t>
  </si>
  <si>
    <t>MARCH</t>
  </si>
  <si>
    <t>MAY</t>
  </si>
  <si>
    <t>NAME</t>
  </si>
  <si>
    <t>CURRENT DATE</t>
  </si>
  <si>
    <t>BIRTH DATE</t>
  </si>
  <si>
    <t>ARSHU</t>
  </si>
  <si>
    <t>EOMONTH &amp; DATEVALUE</t>
  </si>
  <si>
    <t>"Y" (YEAR)</t>
  </si>
  <si>
    <t>"YM"(MONTH IN YEAR)</t>
  </si>
  <si>
    <t>"MD" (DAYS IN MONTH)</t>
  </si>
  <si>
    <t xml:space="preserve">DATE VALUE </t>
  </si>
  <si>
    <t>Today, Now, Date, Day, Month, Year, Time, Hour, Minute, Second, EOMONTH,DATEDIF.</t>
  </si>
  <si>
    <t>LOWER</t>
  </si>
  <si>
    <t>RAHUL</t>
  </si>
  <si>
    <t>RAHUL JAISWAL</t>
  </si>
  <si>
    <t>AMIT VERMA</t>
  </si>
  <si>
    <t>JITENDRA VERMA</t>
  </si>
  <si>
    <t>JAWED KHAN</t>
  </si>
  <si>
    <t>ANJALI</t>
  </si>
  <si>
    <t>MANSHI</t>
  </si>
  <si>
    <t>ANSHIKA</t>
  </si>
  <si>
    <t>UPPER</t>
  </si>
  <si>
    <t>LEFT</t>
  </si>
  <si>
    <t>RIGHT</t>
  </si>
  <si>
    <t>MID</t>
  </si>
  <si>
    <t>RAHUL JAISWAL 55</t>
  </si>
  <si>
    <t xml:space="preserve">RAHUL </t>
  </si>
  <si>
    <t xml:space="preserve">AMIT </t>
  </si>
  <si>
    <t xml:space="preserve">JITENDRA </t>
  </si>
  <si>
    <t>FIRST NAME</t>
  </si>
  <si>
    <t>MID NAME</t>
  </si>
  <si>
    <t>LAST NAME</t>
  </si>
  <si>
    <t>KUMAR</t>
  </si>
  <si>
    <t>SANJAY</t>
  </si>
  <si>
    <t>VERMA</t>
  </si>
  <si>
    <t>SINGH</t>
  </si>
  <si>
    <t>CONCATENATE</t>
  </si>
  <si>
    <t>LEN</t>
  </si>
  <si>
    <t>EXACT</t>
  </si>
  <si>
    <t>AMAN</t>
  </si>
  <si>
    <t>ARUN</t>
  </si>
  <si>
    <t>rahul</t>
  </si>
  <si>
    <t>Rahul</t>
  </si>
  <si>
    <t>RAHUL                  JAISWAL</t>
  </si>
  <si>
    <t>AMIT                            VERMA</t>
  </si>
  <si>
    <t>TRIM</t>
  </si>
  <si>
    <t>SALARY</t>
  </si>
  <si>
    <t>AVERAGE</t>
  </si>
  <si>
    <t>AJAY</t>
  </si>
  <si>
    <t>SUMIT</t>
  </si>
  <si>
    <t>AVERAGE A</t>
  </si>
  <si>
    <t>A</t>
  </si>
  <si>
    <t>COUNT</t>
  </si>
  <si>
    <t>COUNTA</t>
  </si>
  <si>
    <t>COUNTA BLANK</t>
  </si>
  <si>
    <t>SN</t>
  </si>
  <si>
    <t>STUDENT NAME</t>
  </si>
  <si>
    <t>Thu</t>
  </si>
  <si>
    <t>Fri</t>
  </si>
  <si>
    <t>Sat</t>
  </si>
  <si>
    <t>Sun</t>
  </si>
  <si>
    <t>Mon</t>
  </si>
  <si>
    <t>Tue</t>
  </si>
  <si>
    <t>Wed</t>
  </si>
  <si>
    <t>RAM</t>
  </si>
  <si>
    <t>P</t>
  </si>
  <si>
    <t>H</t>
  </si>
  <si>
    <t>SAROJ</t>
  </si>
  <si>
    <t>TOTAL PRESENT</t>
  </si>
  <si>
    <t>COUNTIF</t>
  </si>
  <si>
    <t>MAX</t>
  </si>
  <si>
    <t>SUB</t>
  </si>
  <si>
    <t>HINDI</t>
  </si>
  <si>
    <t>ENGLISH</t>
  </si>
  <si>
    <t>MATH</t>
  </si>
  <si>
    <t>SCIENCE</t>
  </si>
  <si>
    <t>DRAWING</t>
  </si>
  <si>
    <t>MIN</t>
  </si>
  <si>
    <t>MODE</t>
  </si>
  <si>
    <t>PROPER</t>
  </si>
  <si>
    <t>age</t>
  </si>
  <si>
    <t>city</t>
  </si>
  <si>
    <t>lmp</t>
  </si>
  <si>
    <t>stp</t>
  </si>
  <si>
    <t>strp</t>
  </si>
  <si>
    <t>AND FUNCTION</t>
  </si>
  <si>
    <t>OR FUNCTION</t>
  </si>
  <si>
    <t>MAYANK</t>
  </si>
  <si>
    <t>ADFA</t>
  </si>
  <si>
    <t>DCA</t>
  </si>
  <si>
    <t>NOT</t>
  </si>
  <si>
    <t xml:space="preserve">NUM1 </t>
  </si>
  <si>
    <t>NUM 2</t>
  </si>
  <si>
    <t>IF</t>
  </si>
  <si>
    <t>MARKS</t>
  </si>
  <si>
    <t>RAKESH</t>
  </si>
  <si>
    <t>ANKUSH</t>
  </si>
  <si>
    <t>Financial</t>
  </si>
  <si>
    <t>FV</t>
  </si>
  <si>
    <t>Future Value</t>
  </si>
  <si>
    <t>PMT</t>
  </si>
  <si>
    <t>Annuity Payment  (Installment)</t>
  </si>
  <si>
    <t>IPMT</t>
  </si>
  <si>
    <t>Interest value of annuity payment</t>
  </si>
  <si>
    <t>PPMT</t>
  </si>
  <si>
    <t>Principal value of annuity payment</t>
  </si>
  <si>
    <t>Premium</t>
  </si>
  <si>
    <t>Month</t>
  </si>
  <si>
    <t>Rate of Int</t>
  </si>
  <si>
    <t>FV FUNCTION</t>
  </si>
  <si>
    <t>PMT  /  IPMT  /  PPMT</t>
  </si>
  <si>
    <t>Loan</t>
  </si>
  <si>
    <t>Period in Months</t>
  </si>
  <si>
    <t>Rate of int</t>
  </si>
  <si>
    <t>Hlookup</t>
  </si>
  <si>
    <t>Name</t>
  </si>
  <si>
    <t>Sale Jan.</t>
  </si>
  <si>
    <t>Sale Feb.</t>
  </si>
  <si>
    <t>Sale Mar.</t>
  </si>
  <si>
    <t>RAJESH</t>
  </si>
  <si>
    <t>Vlookup</t>
  </si>
  <si>
    <t>Stu.ID</t>
  </si>
  <si>
    <t>Course</t>
  </si>
  <si>
    <t>Age</t>
  </si>
  <si>
    <t>Batch Time</t>
  </si>
  <si>
    <t>UPCI01</t>
  </si>
  <si>
    <t>O level</t>
  </si>
  <si>
    <t>8 To 10</t>
  </si>
  <si>
    <t>UPCI02</t>
  </si>
  <si>
    <t>10 To 11</t>
  </si>
  <si>
    <t>UPCI03</t>
  </si>
  <si>
    <t>UPCI04</t>
  </si>
  <si>
    <t>UPCI05</t>
  </si>
  <si>
    <t>2 To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</si>
</sst>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dd"/>
    <numFmt numFmtId="165" formatCode="_ [$₹-4009]\ * #,##0.00_ ;_ [$₹-4009]\ * \-#,##0.00_ ;_ [$₹-4009]\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Vrinda"/>
      <family val="2"/>
    </font>
    <font>
      <b/>
      <sz val="11"/>
      <color rgb="FFC00000"/>
      <name val="Calibri"/>
      <family val="2"/>
      <scheme val="minor"/>
    </font>
    <font>
      <b/>
      <sz val="11"/>
      <color theme="0"/>
      <name val="Vrinda"/>
      <family val="2"/>
    </font>
    <font>
      <b/>
      <sz val="11"/>
      <color theme="1"/>
      <name val="Vrind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3" fillId="4" borderId="0" xfId="4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4" borderId="4" xfId="4" applyFont="1" applyBorder="1" applyAlignment="1">
      <alignment horizontal="center"/>
    </xf>
    <xf numFmtId="0" fontId="10" fillId="3" borderId="4" xfId="3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3" borderId="4" xfId="3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4" fillId="2" borderId="3" xfId="2" applyFont="1" applyBorder="1" applyAlignment="1">
      <alignment horizontal="center"/>
    </xf>
    <xf numFmtId="0" fontId="4" fillId="2" borderId="5" xfId="2" applyFont="1" applyBorder="1"/>
    <xf numFmtId="0" fontId="4" fillId="2" borderId="7" xfId="2" applyFont="1" applyBorder="1"/>
    <xf numFmtId="0" fontId="4" fillId="2" borderId="0" xfId="2" applyFont="1"/>
    <xf numFmtId="0" fontId="4" fillId="2" borderId="7" xfId="2" applyFont="1" applyBorder="1" applyAlignment="1">
      <alignment horizontal="center"/>
    </xf>
    <xf numFmtId="0" fontId="4" fillId="2" borderId="0" xfId="2" applyFont="1" applyAlignment="1">
      <alignment horizontal="center"/>
    </xf>
    <xf numFmtId="0" fontId="4" fillId="2" borderId="5" xfId="2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1" fillId="0" borderId="2" xfId="0" applyFont="1" applyBorder="1"/>
    <xf numFmtId="14" fontId="0" fillId="0" borderId="0" xfId="0" applyNumberFormat="1"/>
    <xf numFmtId="0" fontId="3" fillId="3" borderId="0" xfId="3" applyFont="1" applyAlignment="1">
      <alignment horizontal="center" wrapText="1"/>
    </xf>
    <xf numFmtId="0" fontId="3" fillId="3" borderId="0" xfId="3" applyFont="1" applyAlignment="1">
      <alignment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3" fillId="4" borderId="4" xfId="4" applyFont="1" applyBorder="1" applyAlignment="1">
      <alignment horizontal="center"/>
    </xf>
    <xf numFmtId="49" fontId="0" fillId="0" borderId="0" xfId="0" applyNumberFormat="1"/>
    <xf numFmtId="0" fontId="5" fillId="4" borderId="0" xfId="4"/>
    <xf numFmtId="0" fontId="5" fillId="4" borderId="0" xfId="4" applyAlignment="1">
      <alignment horizontal="center"/>
    </xf>
    <xf numFmtId="0" fontId="5" fillId="3" borderId="2" xfId="3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8" fontId="0" fillId="0" borderId="0" xfId="0" applyNumberFormat="1"/>
    <xf numFmtId="22" fontId="0" fillId="0" borderId="0" xfId="0" applyNumberFormat="1"/>
    <xf numFmtId="164" fontId="0" fillId="0" borderId="0" xfId="0" applyNumberFormat="1"/>
    <xf numFmtId="0" fontId="4" fillId="0" borderId="2" xfId="0" applyFont="1" applyBorder="1"/>
    <xf numFmtId="0" fontId="4" fillId="0" borderId="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4" fillId="7" borderId="2" xfId="0" applyNumberFormat="1" applyFont="1" applyFill="1" applyBorder="1" applyAlignment="1">
      <alignment horizontal="center"/>
    </xf>
    <xf numFmtId="0" fontId="15" fillId="7" borderId="2" xfId="0" applyNumberFormat="1" applyFont="1" applyFill="1" applyBorder="1"/>
    <xf numFmtId="0" fontId="0" fillId="0" borderId="0" xfId="0" applyNumberFormat="1" applyFont="1" applyBorder="1"/>
    <xf numFmtId="0" fontId="0" fillId="0" borderId="0" xfId="0" applyNumberFormat="1" applyFont="1"/>
    <xf numFmtId="0" fontId="0" fillId="0" borderId="2" xfId="0" applyNumberFormat="1" applyFont="1" applyBorder="1"/>
    <xf numFmtId="0" fontId="4" fillId="0" borderId="2" xfId="0" applyNumberFormat="1" applyFont="1" applyBorder="1"/>
    <xf numFmtId="0" fontId="0" fillId="0" borderId="2" xfId="0" applyNumberFormat="1" applyBorder="1"/>
    <xf numFmtId="9" fontId="0" fillId="0" borderId="2" xfId="0" applyNumberFormat="1" applyBorder="1"/>
    <xf numFmtId="0" fontId="15" fillId="0" borderId="2" xfId="0" applyNumberFormat="1" applyFont="1" applyFill="1" applyBorder="1" applyAlignment="1">
      <alignment horizontal="right"/>
    </xf>
    <xf numFmtId="8" fontId="0" fillId="0" borderId="2" xfId="0" applyNumberFormat="1" applyBorder="1"/>
    <xf numFmtId="0" fontId="0" fillId="0" borderId="2" xfId="7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0" fontId="4" fillId="9" borderId="0" xfId="0" applyFont="1" applyFill="1"/>
    <xf numFmtId="0" fontId="4" fillId="8" borderId="0" xfId="0" applyFont="1" applyFill="1"/>
    <xf numFmtId="0" fontId="4" fillId="9" borderId="2" xfId="0" applyFont="1" applyFill="1" applyBorder="1"/>
    <xf numFmtId="0" fontId="0" fillId="0" borderId="2" xfId="0" applyBorder="1" applyAlignment="1">
      <alignment horizontal="right"/>
    </xf>
    <xf numFmtId="0" fontId="1" fillId="5" borderId="6" xfId="5" applyBorder="1" applyAlignment="1">
      <alignment horizontal="center" wrapText="1"/>
    </xf>
    <xf numFmtId="0" fontId="1" fillId="5" borderId="8" xfId="5" applyBorder="1" applyAlignment="1">
      <alignment horizontal="center" wrapText="1"/>
    </xf>
    <xf numFmtId="0" fontId="0" fillId="6" borderId="6" xfId="6" applyFont="1" applyBorder="1" applyAlignment="1">
      <alignment horizontal="center" wrapText="1"/>
    </xf>
    <xf numFmtId="0" fontId="1" fillId="6" borderId="8" xfId="6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4" borderId="0" xfId="4" applyFont="1" applyAlignment="1">
      <alignment horizontal="center" wrapText="1"/>
    </xf>
    <xf numFmtId="0" fontId="3" fillId="3" borderId="0" xfId="3" applyFont="1" applyAlignment="1">
      <alignment horizontal="center"/>
    </xf>
    <xf numFmtId="0" fontId="5" fillId="3" borderId="0" xfId="3" applyAlignment="1">
      <alignment horizontal="center"/>
    </xf>
    <xf numFmtId="0" fontId="5" fillId="3" borderId="2" xfId="3" applyBorder="1" applyAlignment="1">
      <alignment horizontal="center" wrapText="1"/>
    </xf>
    <xf numFmtId="0" fontId="5" fillId="3" borderId="2" xfId="3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0" fontId="14" fillId="8" borderId="0" xfId="0" applyNumberFormat="1" applyFont="1" applyFill="1" applyAlignment="1">
      <alignment horizontal="center"/>
    </xf>
    <xf numFmtId="0" fontId="16" fillId="8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</cellXfs>
  <cellStyles count="8">
    <cellStyle name="20% - Accent1" xfId="2" builtinId="30"/>
    <cellStyle name="20% - Accent4" xfId="5" builtinId="42"/>
    <cellStyle name="20% - Accent6" xfId="6" builtinId="50"/>
    <cellStyle name="Accent5" xfId="3" builtinId="45"/>
    <cellStyle name="Accent6" xfId="4" builtinId="49"/>
    <cellStyle name="Comma" xfId="7" builtinId="3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30"/>
  <sheetViews>
    <sheetView tabSelected="1" workbookViewId="0">
      <selection activeCell="F17" sqref="F17"/>
    </sheetView>
  </sheetViews>
  <sheetFormatPr defaultRowHeight="15"/>
  <cols>
    <col min="4" max="4" width="56.28515625" customWidth="1"/>
    <col min="9" max="9" width="9.140625" customWidth="1"/>
  </cols>
  <sheetData>
    <row r="4" spans="3:13" ht="19.5" thickBot="1">
      <c r="D4" s="67" t="s">
        <v>0</v>
      </c>
      <c r="K4" s="1"/>
      <c r="L4" s="1"/>
      <c r="M4" s="1"/>
    </row>
    <row r="5" spans="3:13" ht="16.5" thickTop="1" thickBot="1">
      <c r="D5" s="67"/>
    </row>
    <row r="6" spans="3:13" ht="16.5" thickTop="1" thickBot="1"/>
    <row r="7" spans="3:13" ht="15.75">
      <c r="C7" s="11">
        <v>1</v>
      </c>
      <c r="D7" s="6" t="s">
        <v>1</v>
      </c>
    </row>
    <row r="8" spans="3:13">
      <c r="C8" s="12"/>
      <c r="D8" s="59" t="s">
        <v>18</v>
      </c>
    </row>
    <row r="9" spans="3:13" ht="15.75" thickBot="1">
      <c r="C9" s="13"/>
      <c r="D9" s="60"/>
      <c r="E9" t="s">
        <v>13</v>
      </c>
    </row>
    <row r="10" spans="3:13" ht="15.75" thickBot="1">
      <c r="C10" s="14"/>
      <c r="D10" s="5"/>
    </row>
    <row r="11" spans="3:13" ht="15.75">
      <c r="C11" s="11">
        <v>2</v>
      </c>
      <c r="D11" s="7" t="s">
        <v>2</v>
      </c>
    </row>
    <row r="12" spans="3:13">
      <c r="C12" s="12"/>
      <c r="D12" s="61" t="s">
        <v>58</v>
      </c>
    </row>
    <row r="13" spans="3:13" ht="15.75" thickBot="1">
      <c r="C13" s="13"/>
      <c r="D13" s="62"/>
    </row>
    <row r="14" spans="3:13" ht="15.75" thickBot="1">
      <c r="C14" s="14"/>
      <c r="D14" s="5"/>
    </row>
    <row r="15" spans="3:13" ht="15.75">
      <c r="C15" s="11">
        <v>3</v>
      </c>
      <c r="D15" s="6" t="s">
        <v>3</v>
      </c>
    </row>
    <row r="16" spans="3:13" ht="30.75" thickBot="1">
      <c r="C16" s="15"/>
      <c r="D16" s="8" t="s">
        <v>4</v>
      </c>
    </row>
    <row r="17" spans="3:4" ht="15.75" thickBot="1">
      <c r="C17" s="16"/>
    </row>
    <row r="18" spans="3:4" ht="15.75">
      <c r="C18" s="11">
        <v>4</v>
      </c>
      <c r="D18" s="7" t="s">
        <v>6</v>
      </c>
    </row>
    <row r="19" spans="3:4" ht="15.75" thickBot="1">
      <c r="C19" s="15"/>
      <c r="D19" s="8" t="s">
        <v>5</v>
      </c>
    </row>
    <row r="20" spans="3:4" ht="15.75" thickBot="1">
      <c r="C20" s="16"/>
    </row>
    <row r="21" spans="3:4" ht="15.75">
      <c r="C21" s="11">
        <v>5</v>
      </c>
      <c r="D21" s="6" t="s">
        <v>7</v>
      </c>
    </row>
    <row r="22" spans="3:4">
      <c r="C22" s="17"/>
      <c r="D22" s="63" t="s">
        <v>8</v>
      </c>
    </row>
    <row r="23" spans="3:4" ht="15.75" thickBot="1">
      <c r="C23" s="15"/>
      <c r="D23" s="64"/>
    </row>
    <row r="24" spans="3:4" ht="15.75" thickBot="1">
      <c r="C24" s="16"/>
      <c r="D24" s="4"/>
    </row>
    <row r="25" spans="3:4" ht="15.75">
      <c r="C25" s="11">
        <v>6</v>
      </c>
      <c r="D25" s="9" t="s">
        <v>9</v>
      </c>
    </row>
    <row r="26" spans="3:4">
      <c r="C26" s="12"/>
      <c r="D26" s="65" t="s">
        <v>10</v>
      </c>
    </row>
    <row r="27" spans="3:4" ht="15.75" thickBot="1">
      <c r="C27" s="13"/>
      <c r="D27" s="66"/>
    </row>
    <row r="28" spans="3:4" ht="15.75" thickBot="1">
      <c r="C28" s="14"/>
    </row>
    <row r="29" spans="3:4">
      <c r="C29" s="11">
        <v>7</v>
      </c>
      <c r="D29" s="27" t="s">
        <v>11</v>
      </c>
    </row>
    <row r="30" spans="3:4" ht="15.75" thickBot="1">
      <c r="C30" s="13"/>
      <c r="D30" s="10" t="s">
        <v>12</v>
      </c>
    </row>
  </sheetData>
  <mergeCells count="5">
    <mergeCell ref="D8:D9"/>
    <mergeCell ref="D12:D13"/>
    <mergeCell ref="D22:D23"/>
    <mergeCell ref="D26:D27"/>
    <mergeCell ref="D4:D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1"/>
  <sheetViews>
    <sheetView zoomScale="85" zoomScaleNormal="85" workbookViewId="0">
      <selection activeCell="B2" sqref="B2:N32"/>
    </sheetView>
  </sheetViews>
  <sheetFormatPr defaultRowHeight="15"/>
  <cols>
    <col min="2" max="2" width="11.42578125" customWidth="1"/>
    <col min="3" max="3" width="12.85546875" customWidth="1"/>
    <col min="5" max="5" width="10.28515625" customWidth="1"/>
    <col min="6" max="6" width="13.5703125" customWidth="1"/>
    <col min="9" max="9" width="12.42578125" customWidth="1"/>
    <col min="11" max="11" width="10.7109375" customWidth="1"/>
    <col min="13" max="13" width="10.5703125" customWidth="1"/>
  </cols>
  <sheetData>
    <row r="4" spans="2:14">
      <c r="B4" s="69" t="s">
        <v>16</v>
      </c>
      <c r="C4" s="69"/>
      <c r="E4" s="70" t="s">
        <v>17</v>
      </c>
      <c r="F4" s="70"/>
      <c r="H4" s="69" t="s">
        <v>19</v>
      </c>
      <c r="I4" s="69"/>
      <c r="K4" s="69" t="s">
        <v>20</v>
      </c>
      <c r="L4" s="69"/>
      <c r="M4" s="69"/>
    </row>
    <row r="5" spans="2:14">
      <c r="B5" s="18" t="s">
        <v>14</v>
      </c>
      <c r="C5" s="18" t="s">
        <v>15</v>
      </c>
      <c r="E5" s="18" t="s">
        <v>14</v>
      </c>
      <c r="F5" s="18" t="s">
        <v>15</v>
      </c>
      <c r="H5" s="18" t="s">
        <v>14</v>
      </c>
      <c r="I5" s="18" t="s">
        <v>15</v>
      </c>
      <c r="K5" s="18" t="s">
        <v>14</v>
      </c>
      <c r="L5" s="18" t="s">
        <v>20</v>
      </c>
      <c r="M5" s="18" t="s">
        <v>15</v>
      </c>
    </row>
    <row r="6" spans="2:14">
      <c r="B6" s="18">
        <v>2</v>
      </c>
      <c r="C6" s="19">
        <f>EVEN(B6)</f>
        <v>2</v>
      </c>
      <c r="E6" s="18">
        <v>21</v>
      </c>
      <c r="F6" s="19">
        <f>ODD(E6)</f>
        <v>21</v>
      </c>
      <c r="H6" s="18">
        <v>3</v>
      </c>
      <c r="I6" s="19">
        <f>FACT(H6)</f>
        <v>6</v>
      </c>
      <c r="K6" s="18">
        <v>3</v>
      </c>
      <c r="L6" s="18">
        <v>2</v>
      </c>
      <c r="M6" s="18">
        <f>POWER(K6,L6)</f>
        <v>9</v>
      </c>
    </row>
    <row r="7" spans="2:14">
      <c r="B7" s="18">
        <v>50</v>
      </c>
      <c r="C7" s="19">
        <f t="shared" ref="C7:C10" si="0">EVEN(B7)</f>
        <v>50</v>
      </c>
      <c r="E7" s="18">
        <v>35</v>
      </c>
      <c r="F7" s="19">
        <f t="shared" ref="F7:F10" si="1">ODD(E7)</f>
        <v>35</v>
      </c>
      <c r="H7" s="18">
        <v>5</v>
      </c>
      <c r="I7" s="19">
        <f t="shared" ref="I7:I10" si="2">FACT(H7)</f>
        <v>120</v>
      </c>
      <c r="K7" s="18">
        <v>5</v>
      </c>
      <c r="L7" s="18">
        <v>3</v>
      </c>
      <c r="M7" s="18">
        <f t="shared" ref="M7:M10" si="3">POWER(K7,L7)</f>
        <v>125</v>
      </c>
    </row>
    <row r="8" spans="2:14">
      <c r="B8" s="18">
        <v>10</v>
      </c>
      <c r="C8" s="19">
        <f t="shared" si="0"/>
        <v>10</v>
      </c>
      <c r="E8" s="18">
        <v>23</v>
      </c>
      <c r="F8" s="19">
        <f t="shared" si="1"/>
        <v>23</v>
      </c>
      <c r="H8" s="18">
        <v>4</v>
      </c>
      <c r="I8" s="19">
        <f t="shared" si="2"/>
        <v>24</v>
      </c>
      <c r="K8" s="18">
        <v>4</v>
      </c>
      <c r="L8" s="18">
        <v>2</v>
      </c>
      <c r="M8" s="18">
        <f t="shared" si="3"/>
        <v>16</v>
      </c>
    </row>
    <row r="9" spans="2:14">
      <c r="B9" s="18">
        <v>42</v>
      </c>
      <c r="C9" s="19">
        <f t="shared" si="0"/>
        <v>42</v>
      </c>
      <c r="E9" s="18">
        <v>42</v>
      </c>
      <c r="F9" s="19">
        <f t="shared" si="1"/>
        <v>43</v>
      </c>
      <c r="H9" s="18">
        <v>7</v>
      </c>
      <c r="I9" s="19">
        <f t="shared" si="2"/>
        <v>5040</v>
      </c>
      <c r="K9" s="18">
        <v>7</v>
      </c>
      <c r="L9" s="18">
        <v>3</v>
      </c>
      <c r="M9" s="18">
        <f t="shared" si="3"/>
        <v>343</v>
      </c>
    </row>
    <row r="10" spans="2:14">
      <c r="B10" s="18">
        <v>51</v>
      </c>
      <c r="C10" s="19">
        <f t="shared" si="0"/>
        <v>52</v>
      </c>
      <c r="E10" s="18">
        <v>51</v>
      </c>
      <c r="F10" s="19">
        <f t="shared" si="1"/>
        <v>51</v>
      </c>
      <c r="H10" s="18">
        <v>2</v>
      </c>
      <c r="I10" s="19">
        <f t="shared" si="2"/>
        <v>2</v>
      </c>
      <c r="K10" s="18">
        <v>2</v>
      </c>
      <c r="L10" s="18">
        <v>2</v>
      </c>
      <c r="M10" s="18">
        <f t="shared" si="3"/>
        <v>4</v>
      </c>
    </row>
    <row r="11" spans="2:14">
      <c r="K11" s="2"/>
      <c r="L11" s="2"/>
      <c r="M11" s="2"/>
    </row>
    <row r="15" spans="2:14">
      <c r="B15" s="69" t="s">
        <v>21</v>
      </c>
      <c r="C15" s="69"/>
      <c r="E15" s="69" t="s">
        <v>22</v>
      </c>
      <c r="F15" s="69"/>
      <c r="H15" s="69" t="s">
        <v>23</v>
      </c>
      <c r="I15" s="69"/>
      <c r="K15" s="69" t="s">
        <v>24</v>
      </c>
      <c r="L15" s="69"/>
      <c r="M15" s="68" t="s">
        <v>15</v>
      </c>
      <c r="N15" s="68"/>
    </row>
    <row r="16" spans="2:14">
      <c r="B16" s="18" t="s">
        <v>14</v>
      </c>
      <c r="C16" s="18" t="s">
        <v>15</v>
      </c>
      <c r="E16" s="18" t="s">
        <v>14</v>
      </c>
      <c r="F16" s="18" t="s">
        <v>15</v>
      </c>
      <c r="H16" s="18" t="s">
        <v>14</v>
      </c>
      <c r="I16" s="18" t="s">
        <v>15</v>
      </c>
      <c r="K16" s="18" t="s">
        <v>25</v>
      </c>
      <c r="L16" s="18" t="s">
        <v>26</v>
      </c>
      <c r="M16" s="18" t="s">
        <v>25</v>
      </c>
      <c r="N16" s="18" t="s">
        <v>29</v>
      </c>
    </row>
    <row r="17" spans="2:14">
      <c r="B17" s="18">
        <v>2</v>
      </c>
      <c r="C17" s="19" t="str">
        <f>ROMAN(B17)</f>
        <v>II</v>
      </c>
      <c r="E17" s="18">
        <v>121</v>
      </c>
      <c r="F17" s="19">
        <f>SQRT(E17)</f>
        <v>11</v>
      </c>
      <c r="H17" s="18">
        <v>2</v>
      </c>
      <c r="I17" s="19">
        <f>SUM(H17:H21)</f>
        <v>155</v>
      </c>
      <c r="K17" s="18" t="s">
        <v>27</v>
      </c>
      <c r="L17" s="19">
        <v>2500</v>
      </c>
      <c r="M17" s="18" t="s">
        <v>27</v>
      </c>
      <c r="N17" s="20">
        <f ca="1">SUMIF(K16:L21,M17,L16:L21)</f>
        <v>7500</v>
      </c>
    </row>
    <row r="18" spans="2:14">
      <c r="B18" s="18">
        <v>50</v>
      </c>
      <c r="C18" s="19" t="str">
        <f t="shared" ref="C18:C21" si="4">ROMAN(B18)</f>
        <v>L</v>
      </c>
      <c r="E18" s="18">
        <v>64</v>
      </c>
      <c r="F18" s="19">
        <f t="shared" ref="F18:F21" si="5">SQRT(E18)</f>
        <v>8</v>
      </c>
      <c r="H18" s="18">
        <v>50</v>
      </c>
      <c r="I18" s="19"/>
      <c r="K18" s="18" t="s">
        <v>28</v>
      </c>
      <c r="L18" s="19">
        <v>2100</v>
      </c>
    </row>
    <row r="19" spans="2:14">
      <c r="B19" s="18">
        <v>10</v>
      </c>
      <c r="C19" s="19" t="str">
        <f t="shared" si="4"/>
        <v>X</v>
      </c>
      <c r="E19" s="18">
        <v>10</v>
      </c>
      <c r="F19" s="19">
        <f t="shared" si="5"/>
        <v>3.1622776601683795</v>
      </c>
      <c r="H19" s="18">
        <v>10</v>
      </c>
      <c r="I19" s="19"/>
      <c r="K19" s="18" t="s">
        <v>27</v>
      </c>
      <c r="L19" s="19">
        <v>2500</v>
      </c>
    </row>
    <row r="20" spans="2:14">
      <c r="B20" s="18">
        <v>42</v>
      </c>
      <c r="C20" s="19" t="str">
        <f t="shared" si="4"/>
        <v>XLII</v>
      </c>
      <c r="E20" s="18">
        <v>42</v>
      </c>
      <c r="F20" s="19">
        <f t="shared" si="5"/>
        <v>6.4807406984078604</v>
      </c>
      <c r="H20" s="18">
        <v>42</v>
      </c>
      <c r="I20" s="19"/>
      <c r="K20" s="18" t="s">
        <v>28</v>
      </c>
      <c r="L20" s="19">
        <v>2100</v>
      </c>
    </row>
    <row r="21" spans="2:14">
      <c r="B21" s="18">
        <v>51</v>
      </c>
      <c r="C21" s="19" t="str">
        <f t="shared" si="4"/>
        <v>LI</v>
      </c>
      <c r="E21" s="18">
        <v>51</v>
      </c>
      <c r="F21" s="19">
        <f t="shared" si="5"/>
        <v>7.1414284285428504</v>
      </c>
      <c r="H21" s="18">
        <v>51</v>
      </c>
      <c r="I21" s="19"/>
      <c r="K21" s="18" t="s">
        <v>27</v>
      </c>
      <c r="L21" s="19">
        <v>2500</v>
      </c>
    </row>
    <row r="25" spans="2:14">
      <c r="B25" s="69" t="s">
        <v>30</v>
      </c>
      <c r="C25" s="69"/>
      <c r="E25" s="69" t="s">
        <v>31</v>
      </c>
      <c r="F25" s="69"/>
      <c r="I25" s="69" t="s">
        <v>33</v>
      </c>
      <c r="J25" s="69"/>
    </row>
    <row r="26" spans="2:14">
      <c r="B26" s="18" t="s">
        <v>14</v>
      </c>
      <c r="C26" s="18" t="s">
        <v>15</v>
      </c>
      <c r="E26" s="18" t="s">
        <v>14</v>
      </c>
      <c r="F26" s="18" t="s">
        <v>32</v>
      </c>
      <c r="G26" s="18" t="s">
        <v>15</v>
      </c>
      <c r="I26" s="18" t="s">
        <v>14</v>
      </c>
      <c r="J26" s="18" t="s">
        <v>15</v>
      </c>
    </row>
    <row r="27" spans="2:14">
      <c r="B27" s="18">
        <v>2.5</v>
      </c>
      <c r="C27" s="19">
        <f>INT(B27)</f>
        <v>2</v>
      </c>
      <c r="E27" s="18">
        <v>350</v>
      </c>
      <c r="F27" s="18">
        <v>5</v>
      </c>
      <c r="G27" s="19">
        <f>MOD(E27,F27)</f>
        <v>0</v>
      </c>
      <c r="I27" s="18">
        <v>55.555999999999997</v>
      </c>
      <c r="J27" s="19">
        <f>ROUND(I27,2)</f>
        <v>55.56</v>
      </c>
    </row>
    <row r="28" spans="2:14">
      <c r="B28" s="18">
        <v>50.2</v>
      </c>
      <c r="C28" s="19">
        <f t="shared" ref="C28:C31" si="6">INT(B28)</f>
        <v>50</v>
      </c>
      <c r="E28" s="18">
        <v>50</v>
      </c>
      <c r="F28" s="18">
        <v>3</v>
      </c>
      <c r="G28" s="19">
        <f t="shared" ref="G28:G30" si="7">MOD(E28,F28)</f>
        <v>2</v>
      </c>
      <c r="I28" s="18">
        <v>60.4</v>
      </c>
      <c r="J28" s="19">
        <f t="shared" ref="J28:J31" si="8">ROUND(I28,0)</f>
        <v>60</v>
      </c>
    </row>
    <row r="29" spans="2:14">
      <c r="B29" s="18">
        <v>10.3</v>
      </c>
      <c r="C29" s="19">
        <f t="shared" si="6"/>
        <v>10</v>
      </c>
      <c r="E29" s="18">
        <v>150</v>
      </c>
      <c r="F29" s="18">
        <v>4</v>
      </c>
      <c r="G29" s="19">
        <f t="shared" si="7"/>
        <v>2</v>
      </c>
      <c r="I29" s="18">
        <v>150.30000000000001</v>
      </c>
      <c r="J29" s="19">
        <f t="shared" si="8"/>
        <v>150</v>
      </c>
    </row>
    <row r="30" spans="2:14">
      <c r="B30" s="18">
        <v>42.222999999999999</v>
      </c>
      <c r="C30" s="19">
        <f t="shared" si="6"/>
        <v>42</v>
      </c>
      <c r="E30" s="18">
        <v>45</v>
      </c>
      <c r="F30" s="18">
        <v>5</v>
      </c>
      <c r="G30" s="19">
        <f t="shared" si="7"/>
        <v>0</v>
      </c>
      <c r="I30" s="18">
        <v>500.2</v>
      </c>
      <c r="J30" s="19">
        <f t="shared" si="8"/>
        <v>500</v>
      </c>
    </row>
    <row r="31" spans="2:14">
      <c r="B31" s="18">
        <v>52.55</v>
      </c>
      <c r="C31" s="19">
        <f t="shared" si="6"/>
        <v>52</v>
      </c>
      <c r="E31" s="18">
        <v>500</v>
      </c>
      <c r="F31" s="18"/>
      <c r="G31" s="19"/>
      <c r="I31" s="18">
        <v>600.1</v>
      </c>
      <c r="J31" s="19">
        <f t="shared" si="8"/>
        <v>600</v>
      </c>
    </row>
  </sheetData>
  <mergeCells count="12">
    <mergeCell ref="M15:N15"/>
    <mergeCell ref="B25:C25"/>
    <mergeCell ref="E25:F25"/>
    <mergeCell ref="I25:J25"/>
    <mergeCell ref="B4:C4"/>
    <mergeCell ref="E4:F4"/>
    <mergeCell ref="H4:I4"/>
    <mergeCell ref="K4:M4"/>
    <mergeCell ref="B15:C15"/>
    <mergeCell ref="E15:F15"/>
    <mergeCell ref="H15:I15"/>
    <mergeCell ref="K15:L1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I30"/>
  <sheetViews>
    <sheetView topLeftCell="A4" workbookViewId="0">
      <selection activeCell="G18" sqref="G18"/>
    </sheetView>
  </sheetViews>
  <sheetFormatPr defaultRowHeight="15"/>
  <cols>
    <col min="3" max="3" width="22.28515625" customWidth="1"/>
    <col min="4" max="4" width="21.5703125" customWidth="1"/>
    <col min="5" max="5" width="29.5703125" customWidth="1"/>
    <col min="7" max="7" width="22.28515625" customWidth="1"/>
    <col min="8" max="8" width="17.28515625" customWidth="1"/>
    <col min="9" max="9" width="18.7109375" customWidth="1"/>
  </cols>
  <sheetData>
    <row r="4" spans="3:9">
      <c r="C4" s="23" t="s">
        <v>34</v>
      </c>
      <c r="E4" s="23" t="s">
        <v>35</v>
      </c>
    </row>
    <row r="5" spans="3:9">
      <c r="C5" s="21">
        <f ca="1">TODAY()</f>
        <v>46155</v>
      </c>
    </row>
    <row r="6" spans="3:9">
      <c r="C6" s="21">
        <f ca="1">TODAY()</f>
        <v>46155</v>
      </c>
      <c r="E6" s="35">
        <f ca="1">NOW()</f>
        <v>46155.759385185185</v>
      </c>
    </row>
    <row r="8" spans="3:9">
      <c r="C8" s="23" t="s">
        <v>36</v>
      </c>
      <c r="E8" s="23" t="s">
        <v>38</v>
      </c>
      <c r="G8" s="23" t="s">
        <v>39</v>
      </c>
      <c r="I8" s="23" t="s">
        <v>40</v>
      </c>
    </row>
    <row r="10" spans="3:9">
      <c r="C10" s="21">
        <f>DATE(2026,1,1)</f>
        <v>46023</v>
      </c>
      <c r="E10">
        <f>DAY(C10)</f>
        <v>1</v>
      </c>
    </row>
    <row r="12" spans="3:9">
      <c r="C12" s="23" t="s">
        <v>37</v>
      </c>
      <c r="E12" s="23" t="s">
        <v>42</v>
      </c>
      <c r="G12" s="22" t="s">
        <v>43</v>
      </c>
      <c r="I12" s="23" t="s">
        <v>44</v>
      </c>
    </row>
    <row r="13" spans="3:9">
      <c r="C13" s="34">
        <f>TIME(3,10,20)</f>
        <v>0.13217592592592592</v>
      </c>
      <c r="E13">
        <f>MINUTE(C13)</f>
        <v>10</v>
      </c>
    </row>
    <row r="14" spans="3:9">
      <c r="C14" s="34">
        <f>TIME(3,20,10)</f>
        <v>0.13900462962962964</v>
      </c>
      <c r="E14">
        <f>MINUTE(C14)</f>
        <v>20</v>
      </c>
    </row>
    <row r="16" spans="3:9">
      <c r="C16" s="69" t="s">
        <v>53</v>
      </c>
      <c r="D16" s="69"/>
    </row>
    <row r="17" spans="2:8">
      <c r="C17" s="3" t="s">
        <v>39</v>
      </c>
      <c r="D17" s="3" t="s">
        <v>57</v>
      </c>
      <c r="E17" s="3" t="s">
        <v>45</v>
      </c>
    </row>
    <row r="18" spans="2:8">
      <c r="C18" s="2" t="s">
        <v>48</v>
      </c>
      <c r="D18" s="25">
        <f>DATEVALUE(C18&amp;1)</f>
        <v>45778</v>
      </c>
      <c r="E18" s="24">
        <f>EOMONTH(D18,0)</f>
        <v>45808</v>
      </c>
      <c r="G18" s="21">
        <f>DATEVALUE(C18&amp;1)</f>
        <v>45778</v>
      </c>
      <c r="H18" s="36">
        <f>EOMONTH(G18,0)</f>
        <v>45808</v>
      </c>
    </row>
    <row r="19" spans="2:8">
      <c r="C19" s="2" t="s">
        <v>46</v>
      </c>
      <c r="D19" s="25">
        <f>DATEVALUE(C19&amp;1)</f>
        <v>45689</v>
      </c>
      <c r="E19" s="24">
        <f>EOMONTH(D19,0)</f>
        <v>45716</v>
      </c>
      <c r="G19" s="21">
        <f t="shared" ref="G19:G22" si="0">DATEVALUE(C19&amp;1)</f>
        <v>45689</v>
      </c>
      <c r="H19" s="36">
        <f t="shared" ref="H19:H22" si="1">EOMONTH(G19,0)</f>
        <v>45716</v>
      </c>
    </row>
    <row r="20" spans="2:8">
      <c r="C20" s="2" t="s">
        <v>47</v>
      </c>
      <c r="D20" s="25">
        <f>DATEVALUE(C20&amp;1)</f>
        <v>45717</v>
      </c>
      <c r="E20" s="24">
        <f>EOMONTH(D20,0)</f>
        <v>45747</v>
      </c>
      <c r="G20" s="21">
        <f t="shared" si="0"/>
        <v>45717</v>
      </c>
      <c r="H20" s="36">
        <f t="shared" si="1"/>
        <v>45747</v>
      </c>
    </row>
    <row r="21" spans="2:8">
      <c r="C21" s="2" t="s">
        <v>46</v>
      </c>
      <c r="D21" s="25">
        <f>DATEVALUE(C21&amp;1)</f>
        <v>45689</v>
      </c>
      <c r="E21" s="24">
        <f>EOMONTH(D21,0)</f>
        <v>45716</v>
      </c>
      <c r="G21" s="21">
        <f t="shared" si="0"/>
        <v>45689</v>
      </c>
      <c r="H21" s="36">
        <f t="shared" si="1"/>
        <v>45716</v>
      </c>
    </row>
    <row r="22" spans="2:8">
      <c r="B22" s="21"/>
      <c r="C22" s="2" t="s">
        <v>48</v>
      </c>
      <c r="D22" s="25">
        <f>DATEVALUE(C22&amp;1)</f>
        <v>45778</v>
      </c>
      <c r="E22" s="24">
        <f>EOMONTH(D22,0)</f>
        <v>45808</v>
      </c>
      <c r="G22" s="21">
        <f t="shared" si="0"/>
        <v>45778</v>
      </c>
      <c r="H22" s="36">
        <f t="shared" si="1"/>
        <v>45808</v>
      </c>
    </row>
    <row r="23" spans="2:8">
      <c r="C23" s="2"/>
      <c r="D23" s="21"/>
      <c r="E23" s="21"/>
    </row>
    <row r="24" spans="2:8">
      <c r="C24" s="2"/>
      <c r="D24" s="21"/>
      <c r="E24" s="21"/>
      <c r="H24" t="e">
        <f>date</f>
        <v>#NAME?</v>
      </c>
    </row>
    <row r="25" spans="2:8">
      <c r="C25" s="69" t="s">
        <v>41</v>
      </c>
      <c r="D25" s="69"/>
      <c r="E25" s="21"/>
      <c r="G25" s="28"/>
      <c r="H25" s="21"/>
    </row>
    <row r="26" spans="2:8">
      <c r="C26" s="3" t="s">
        <v>49</v>
      </c>
      <c r="D26" s="3" t="s">
        <v>51</v>
      </c>
      <c r="E26" s="3" t="s">
        <v>50</v>
      </c>
    </row>
    <row r="27" spans="2:8">
      <c r="C27" s="2" t="s">
        <v>52</v>
      </c>
      <c r="D27" s="25">
        <v>38476</v>
      </c>
      <c r="E27" s="25">
        <v>45948</v>
      </c>
    </row>
    <row r="28" spans="2:8">
      <c r="C28" s="2"/>
      <c r="D28" s="25"/>
      <c r="E28" s="25"/>
    </row>
    <row r="29" spans="2:8">
      <c r="C29" s="26" t="s">
        <v>54</v>
      </c>
      <c r="D29" s="26" t="s">
        <v>55</v>
      </c>
      <c r="E29" s="26" t="s">
        <v>56</v>
      </c>
    </row>
    <row r="30" spans="2:8">
      <c r="C30">
        <f>DATEDIF(D27,E27,"Y")</f>
        <v>20</v>
      </c>
      <c r="D30">
        <f>DATEDIF(D27,E27,"YM")</f>
        <v>5</v>
      </c>
    </row>
  </sheetData>
  <mergeCells count="2">
    <mergeCell ref="C16:D16"/>
    <mergeCell ref="C25:D2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52"/>
  <sheetViews>
    <sheetView workbookViewId="0">
      <selection activeCell="I7" sqref="I7"/>
    </sheetView>
  </sheetViews>
  <sheetFormatPr defaultRowHeight="15"/>
  <cols>
    <col min="2" max="2" width="17.42578125" customWidth="1"/>
    <col min="3" max="3" width="14.140625" customWidth="1"/>
    <col min="6" max="6" width="26.5703125" customWidth="1"/>
    <col min="7" max="7" width="19.42578125" customWidth="1"/>
    <col min="8" max="8" width="20" customWidth="1"/>
    <col min="9" max="9" width="21.5703125" customWidth="1"/>
    <col min="10" max="10" width="16.140625" customWidth="1"/>
  </cols>
  <sheetData>
    <row r="6" spans="2:10">
      <c r="B6" s="69" t="s">
        <v>59</v>
      </c>
      <c r="C6" s="69"/>
      <c r="F6" s="69" t="s">
        <v>68</v>
      </c>
      <c r="G6" s="69"/>
      <c r="I6" s="69" t="s">
        <v>126</v>
      </c>
      <c r="J6" s="69"/>
    </row>
    <row r="7" spans="2:10">
      <c r="B7" s="29" t="s">
        <v>49</v>
      </c>
      <c r="C7" s="29" t="s">
        <v>15</v>
      </c>
      <c r="F7" s="29" t="s">
        <v>49</v>
      </c>
      <c r="G7" s="29" t="s">
        <v>15</v>
      </c>
      <c r="I7" s="29" t="s">
        <v>49</v>
      </c>
      <c r="J7" s="29" t="s">
        <v>15</v>
      </c>
    </row>
    <row r="8" spans="2:10">
      <c r="B8" t="s">
        <v>61</v>
      </c>
      <c r="C8" t="str">
        <f>LOWER(B8)</f>
        <v>rahul jaiswal</v>
      </c>
      <c r="F8" t="s">
        <v>61</v>
      </c>
      <c r="I8" t="s">
        <v>61</v>
      </c>
    </row>
    <row r="9" spans="2:10">
      <c r="B9" t="s">
        <v>62</v>
      </c>
      <c r="C9" t="str">
        <f t="shared" ref="C9:C13" si="0">LOWER(B9)</f>
        <v>amit verma</v>
      </c>
      <c r="F9" t="s">
        <v>62</v>
      </c>
      <c r="I9" t="s">
        <v>62</v>
      </c>
    </row>
    <row r="10" spans="2:10">
      <c r="B10" t="s">
        <v>63</v>
      </c>
      <c r="C10" t="str">
        <f t="shared" si="0"/>
        <v>jitendra verma</v>
      </c>
      <c r="F10" t="s">
        <v>63</v>
      </c>
      <c r="I10" t="s">
        <v>63</v>
      </c>
    </row>
    <row r="11" spans="2:10">
      <c r="B11" t="s">
        <v>64</v>
      </c>
      <c r="C11" t="str">
        <f t="shared" si="0"/>
        <v>jawed khan</v>
      </c>
      <c r="F11" t="s">
        <v>64</v>
      </c>
      <c r="I11" t="s">
        <v>64</v>
      </c>
    </row>
    <row r="12" spans="2:10">
      <c r="B12" t="s">
        <v>65</v>
      </c>
      <c r="C12" t="str">
        <f t="shared" si="0"/>
        <v>anjali</v>
      </c>
      <c r="F12" t="s">
        <v>65</v>
      </c>
      <c r="I12" t="s">
        <v>65</v>
      </c>
    </row>
    <row r="13" spans="2:10">
      <c r="B13" t="s">
        <v>66</v>
      </c>
      <c r="C13" t="str">
        <f t="shared" si="0"/>
        <v>manshi</v>
      </c>
      <c r="F13" t="s">
        <v>66</v>
      </c>
      <c r="I13" t="s">
        <v>66</v>
      </c>
    </row>
    <row r="14" spans="2:10">
      <c r="B14" t="s">
        <v>67</v>
      </c>
      <c r="F14" t="s">
        <v>67</v>
      </c>
      <c r="I14" t="s">
        <v>67</v>
      </c>
    </row>
    <row r="19" spans="2:10">
      <c r="B19" s="69" t="s">
        <v>69</v>
      </c>
      <c r="C19" s="69"/>
      <c r="F19" s="69" t="s">
        <v>70</v>
      </c>
      <c r="G19" s="69"/>
      <c r="I19" s="69" t="s">
        <v>71</v>
      </c>
      <c r="J19" s="69"/>
    </row>
    <row r="20" spans="2:10">
      <c r="B20" s="29" t="s">
        <v>49</v>
      </c>
      <c r="C20" s="29" t="s">
        <v>15</v>
      </c>
      <c r="F20" s="29" t="s">
        <v>49</v>
      </c>
      <c r="G20" s="29" t="s">
        <v>15</v>
      </c>
      <c r="I20" s="29" t="s">
        <v>49</v>
      </c>
      <c r="J20" s="29" t="s">
        <v>15</v>
      </c>
    </row>
    <row r="21" spans="2:10">
      <c r="B21" t="s">
        <v>61</v>
      </c>
      <c r="F21" t="s">
        <v>61</v>
      </c>
      <c r="I21" t="s">
        <v>61</v>
      </c>
    </row>
    <row r="22" spans="2:10">
      <c r="B22" t="s">
        <v>62</v>
      </c>
      <c r="F22" t="s">
        <v>62</v>
      </c>
      <c r="I22" t="s">
        <v>62</v>
      </c>
    </row>
    <row r="23" spans="2:10">
      <c r="B23" t="s">
        <v>63</v>
      </c>
      <c r="F23" t="s">
        <v>63</v>
      </c>
      <c r="I23" t="s">
        <v>63</v>
      </c>
    </row>
    <row r="24" spans="2:10">
      <c r="B24" t="s">
        <v>64</v>
      </c>
      <c r="F24" t="s">
        <v>64</v>
      </c>
      <c r="I24" t="s">
        <v>64</v>
      </c>
    </row>
    <row r="25" spans="2:10">
      <c r="B25" t="s">
        <v>65</v>
      </c>
      <c r="F25" t="s">
        <v>65</v>
      </c>
      <c r="I25" t="s">
        <v>65</v>
      </c>
    </row>
    <row r="26" spans="2:10">
      <c r="B26" t="s">
        <v>66</v>
      </c>
      <c r="F26" t="s">
        <v>66</v>
      </c>
      <c r="I26" t="s">
        <v>66</v>
      </c>
    </row>
    <row r="27" spans="2:10">
      <c r="B27" t="s">
        <v>67</v>
      </c>
      <c r="F27" t="s">
        <v>67</v>
      </c>
      <c r="I27" t="s">
        <v>67</v>
      </c>
    </row>
    <row r="31" spans="2:10">
      <c r="B31" s="69" t="s">
        <v>84</v>
      </c>
      <c r="C31" s="69"/>
      <c r="F31" s="69" t="s">
        <v>83</v>
      </c>
      <c r="G31" s="69"/>
    </row>
    <row r="32" spans="2:10">
      <c r="B32" s="29" t="s">
        <v>49</v>
      </c>
      <c r="C32" s="29" t="s">
        <v>15</v>
      </c>
      <c r="F32" s="30" t="s">
        <v>76</v>
      </c>
      <c r="G32" s="30" t="s">
        <v>77</v>
      </c>
      <c r="H32" s="30" t="s">
        <v>78</v>
      </c>
      <c r="I32" s="30" t="s">
        <v>15</v>
      </c>
    </row>
    <row r="33" spans="2:8">
      <c r="B33" t="s">
        <v>72</v>
      </c>
      <c r="F33" t="s">
        <v>73</v>
      </c>
      <c r="G33" t="s">
        <v>79</v>
      </c>
      <c r="H33" t="s">
        <v>81</v>
      </c>
    </row>
    <row r="34" spans="2:8">
      <c r="B34" t="s">
        <v>62</v>
      </c>
      <c r="F34" t="s">
        <v>74</v>
      </c>
      <c r="G34" t="s">
        <v>79</v>
      </c>
      <c r="H34" t="s">
        <v>81</v>
      </c>
    </row>
    <row r="35" spans="2:8">
      <c r="B35" t="s">
        <v>63</v>
      </c>
      <c r="F35" t="s">
        <v>75</v>
      </c>
      <c r="G35" t="s">
        <v>79</v>
      </c>
      <c r="H35" t="s">
        <v>81</v>
      </c>
    </row>
    <row r="36" spans="2:8">
      <c r="B36" t="s">
        <v>64</v>
      </c>
      <c r="F36" t="s">
        <v>80</v>
      </c>
      <c r="G36" t="s">
        <v>79</v>
      </c>
      <c r="H36" t="s">
        <v>82</v>
      </c>
    </row>
    <row r="37" spans="2:8">
      <c r="B37" t="s">
        <v>65</v>
      </c>
    </row>
    <row r="38" spans="2:8">
      <c r="B38" t="s">
        <v>66</v>
      </c>
    </row>
    <row r="39" spans="2:8">
      <c r="B39" t="s">
        <v>67</v>
      </c>
    </row>
    <row r="44" spans="2:8">
      <c r="B44" s="69" t="s">
        <v>85</v>
      </c>
      <c r="C44" s="69"/>
      <c r="F44" s="69" t="s">
        <v>92</v>
      </c>
      <c r="G44" s="69"/>
    </row>
    <row r="45" spans="2:8">
      <c r="B45" s="29" t="s">
        <v>49</v>
      </c>
      <c r="C45" s="29" t="s">
        <v>15</v>
      </c>
      <c r="F45" s="29" t="s">
        <v>49</v>
      </c>
      <c r="G45" s="29" t="s">
        <v>15</v>
      </c>
    </row>
    <row r="46" spans="2:8">
      <c r="B46" t="s">
        <v>86</v>
      </c>
      <c r="F46" t="s">
        <v>90</v>
      </c>
    </row>
    <row r="47" spans="2:8">
      <c r="B47" t="s">
        <v>87</v>
      </c>
      <c r="F47" t="s">
        <v>91</v>
      </c>
    </row>
    <row r="48" spans="2:8">
      <c r="B48" t="s">
        <v>60</v>
      </c>
      <c r="F48" t="s">
        <v>63</v>
      </c>
    </row>
    <row r="49" spans="2:6">
      <c r="B49" t="s">
        <v>88</v>
      </c>
      <c r="F49" t="s">
        <v>64</v>
      </c>
    </row>
    <row r="50" spans="2:6">
      <c r="B50" t="s">
        <v>65</v>
      </c>
      <c r="F50" t="s">
        <v>65</v>
      </c>
    </row>
    <row r="51" spans="2:6">
      <c r="B51" t="s">
        <v>89</v>
      </c>
      <c r="F51" t="s">
        <v>66</v>
      </c>
    </row>
    <row r="52" spans="2:6">
      <c r="B52" t="s">
        <v>88</v>
      </c>
      <c r="F52" t="s">
        <v>67</v>
      </c>
    </row>
  </sheetData>
  <mergeCells count="10">
    <mergeCell ref="B44:C44"/>
    <mergeCell ref="F44:G44"/>
    <mergeCell ref="B6:C6"/>
    <mergeCell ref="F6:G6"/>
    <mergeCell ref="I6:J6"/>
    <mergeCell ref="B19:C19"/>
    <mergeCell ref="F19:G19"/>
    <mergeCell ref="I19:J19"/>
    <mergeCell ref="B31:C31"/>
    <mergeCell ref="F31:G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42"/>
  <sheetViews>
    <sheetView topLeftCell="A22" workbookViewId="0">
      <selection activeCell="J34" sqref="J34"/>
    </sheetView>
  </sheetViews>
  <sheetFormatPr defaultRowHeight="15"/>
  <cols>
    <col min="3" max="3" width="13.85546875" customWidth="1"/>
    <col min="4" max="4" width="11.140625" customWidth="1"/>
  </cols>
  <sheetData>
    <row r="5" spans="3:15">
      <c r="C5" s="69" t="s">
        <v>94</v>
      </c>
      <c r="D5" s="69"/>
      <c r="E5" s="69"/>
      <c r="H5" s="69" t="s">
        <v>97</v>
      </c>
      <c r="I5" s="69"/>
      <c r="J5" s="69"/>
      <c r="M5" s="69" t="s">
        <v>99</v>
      </c>
      <c r="N5" s="69"/>
      <c r="O5" s="69"/>
    </row>
    <row r="6" spans="3:15">
      <c r="C6" t="s">
        <v>49</v>
      </c>
      <c r="D6" t="s">
        <v>93</v>
      </c>
      <c r="E6" t="s">
        <v>15</v>
      </c>
      <c r="H6" t="s">
        <v>49</v>
      </c>
      <c r="I6" t="s">
        <v>93</v>
      </c>
      <c r="J6" t="s">
        <v>15</v>
      </c>
      <c r="M6" t="s">
        <v>49</v>
      </c>
      <c r="N6" t="s">
        <v>93</v>
      </c>
      <c r="O6" t="s">
        <v>15</v>
      </c>
    </row>
    <row r="7" spans="3:15">
      <c r="C7" t="s">
        <v>86</v>
      </c>
      <c r="D7">
        <v>5000</v>
      </c>
      <c r="H7" t="s">
        <v>86</v>
      </c>
      <c r="I7">
        <v>5000</v>
      </c>
      <c r="M7" t="s">
        <v>86</v>
      </c>
      <c r="N7">
        <v>5000</v>
      </c>
    </row>
    <row r="8" spans="3:15">
      <c r="C8" t="s">
        <v>87</v>
      </c>
      <c r="D8">
        <v>9000</v>
      </c>
      <c r="H8" t="s">
        <v>87</v>
      </c>
      <c r="I8">
        <v>9000</v>
      </c>
      <c r="M8" t="s">
        <v>87</v>
      </c>
    </row>
    <row r="9" spans="3:15">
      <c r="C9" t="s">
        <v>95</v>
      </c>
      <c r="D9">
        <v>8000</v>
      </c>
      <c r="H9" t="s">
        <v>95</v>
      </c>
      <c r="I9" t="s">
        <v>98</v>
      </c>
      <c r="M9" t="s">
        <v>95</v>
      </c>
      <c r="N9" t="s">
        <v>98</v>
      </c>
    </row>
    <row r="10" spans="3:15">
      <c r="C10" t="s">
        <v>80</v>
      </c>
      <c r="D10">
        <v>4000</v>
      </c>
      <c r="H10" t="s">
        <v>80</v>
      </c>
      <c r="I10">
        <v>4000</v>
      </c>
      <c r="M10" t="s">
        <v>80</v>
      </c>
      <c r="N10">
        <v>4000</v>
      </c>
    </row>
    <row r="11" spans="3:15">
      <c r="C11" t="s">
        <v>96</v>
      </c>
      <c r="D11">
        <v>6000</v>
      </c>
      <c r="H11" t="s">
        <v>96</v>
      </c>
      <c r="I11">
        <v>6000</v>
      </c>
      <c r="M11" t="s">
        <v>96</v>
      </c>
      <c r="N11">
        <v>6000</v>
      </c>
    </row>
    <row r="16" spans="3:15">
      <c r="C16" s="69" t="s">
        <v>100</v>
      </c>
      <c r="D16" s="69"/>
      <c r="E16" s="69"/>
      <c r="H16" s="69" t="s">
        <v>101</v>
      </c>
      <c r="I16" s="69"/>
      <c r="J16" s="69"/>
      <c r="L16" s="69" t="s">
        <v>125</v>
      </c>
      <c r="M16" s="69"/>
      <c r="N16" s="69"/>
    </row>
    <row r="17" spans="3:13">
      <c r="C17" t="s">
        <v>49</v>
      </c>
      <c r="D17" t="s">
        <v>93</v>
      </c>
      <c r="E17" t="s">
        <v>15</v>
      </c>
      <c r="H17" t="s">
        <v>49</v>
      </c>
      <c r="I17" t="s">
        <v>93</v>
      </c>
      <c r="J17" t="s">
        <v>15</v>
      </c>
    </row>
    <row r="18" spans="3:13">
      <c r="C18" t="s">
        <v>86</v>
      </c>
      <c r="D18">
        <v>5000</v>
      </c>
      <c r="E18">
        <f>COUNTA(C18:D22)</f>
        <v>9</v>
      </c>
      <c r="H18" t="s">
        <v>86</v>
      </c>
      <c r="I18">
        <v>5000</v>
      </c>
    </row>
    <row r="19" spans="3:13">
      <c r="C19" t="s">
        <v>87</v>
      </c>
      <c r="H19" t="s">
        <v>87</v>
      </c>
    </row>
    <row r="20" spans="3:13">
      <c r="C20" t="s">
        <v>95</v>
      </c>
      <c r="D20" t="s">
        <v>98</v>
      </c>
      <c r="H20" t="s">
        <v>95</v>
      </c>
      <c r="I20" t="s">
        <v>98</v>
      </c>
    </row>
    <row r="21" spans="3:13">
      <c r="C21" t="s">
        <v>80</v>
      </c>
      <c r="D21">
        <v>4000</v>
      </c>
      <c r="I21">
        <v>4000</v>
      </c>
    </row>
    <row r="22" spans="3:13">
      <c r="C22" t="s">
        <v>96</v>
      </c>
      <c r="D22">
        <v>6000</v>
      </c>
      <c r="H22" t="s">
        <v>96</v>
      </c>
      <c r="I22">
        <v>6000</v>
      </c>
    </row>
    <row r="24" spans="3:13">
      <c r="F24" s="70" t="s">
        <v>116</v>
      </c>
      <c r="G24" s="70"/>
      <c r="H24" s="70"/>
      <c r="I24" s="70"/>
    </row>
    <row r="26" spans="3:13">
      <c r="C26" s="72" t="s">
        <v>102</v>
      </c>
      <c r="D26" s="71" t="s">
        <v>103</v>
      </c>
      <c r="E26" s="31">
        <v>1</v>
      </c>
      <c r="F26" s="31">
        <v>2</v>
      </c>
      <c r="G26" s="31">
        <v>3</v>
      </c>
      <c r="H26" s="31">
        <v>4</v>
      </c>
      <c r="I26" s="31">
        <v>5</v>
      </c>
      <c r="J26" s="31">
        <v>6</v>
      </c>
      <c r="K26" s="31">
        <v>7</v>
      </c>
      <c r="L26" s="31">
        <v>8</v>
      </c>
      <c r="M26" s="71" t="s">
        <v>115</v>
      </c>
    </row>
    <row r="27" spans="3:13">
      <c r="C27" s="72"/>
      <c r="D27" s="71"/>
      <c r="E27" s="31" t="s">
        <v>104</v>
      </c>
      <c r="F27" s="31" t="s">
        <v>105</v>
      </c>
      <c r="G27" s="31" t="s">
        <v>106</v>
      </c>
      <c r="H27" s="31" t="s">
        <v>107</v>
      </c>
      <c r="I27" s="31" t="s">
        <v>108</v>
      </c>
      <c r="J27" s="31" t="s">
        <v>109</v>
      </c>
      <c r="K27" s="31" t="s">
        <v>110</v>
      </c>
      <c r="L27" s="31" t="s">
        <v>104</v>
      </c>
      <c r="M27" s="71"/>
    </row>
    <row r="28" spans="3:13">
      <c r="C28" s="32">
        <v>1</v>
      </c>
      <c r="D28" s="32" t="s">
        <v>111</v>
      </c>
      <c r="E28" s="32" t="s">
        <v>98</v>
      </c>
      <c r="F28" s="32" t="s">
        <v>112</v>
      </c>
      <c r="G28" s="32" t="s">
        <v>112</v>
      </c>
      <c r="H28" s="32" t="s">
        <v>113</v>
      </c>
      <c r="I28" s="32" t="s">
        <v>112</v>
      </c>
      <c r="J28" s="32" t="s">
        <v>112</v>
      </c>
      <c r="K28" s="32" t="s">
        <v>112</v>
      </c>
      <c r="L28" s="32" t="s">
        <v>112</v>
      </c>
      <c r="M28" s="33"/>
    </row>
    <row r="29" spans="3:13">
      <c r="C29" s="18">
        <v>2</v>
      </c>
      <c r="D29" s="18" t="s">
        <v>114</v>
      </c>
      <c r="E29" s="18" t="s">
        <v>112</v>
      </c>
      <c r="F29" s="18" t="s">
        <v>112</v>
      </c>
      <c r="G29" s="18" t="s">
        <v>112</v>
      </c>
      <c r="H29" s="18" t="s">
        <v>113</v>
      </c>
      <c r="I29" s="18" t="s">
        <v>112</v>
      </c>
      <c r="J29" s="18" t="s">
        <v>112</v>
      </c>
      <c r="K29" s="18" t="s">
        <v>112</v>
      </c>
      <c r="L29" s="18" t="s">
        <v>112</v>
      </c>
      <c r="M29" s="19"/>
    </row>
    <row r="30" spans="3:13">
      <c r="C30" s="18">
        <v>3</v>
      </c>
      <c r="D30" s="18" t="s">
        <v>86</v>
      </c>
      <c r="E30" s="18" t="s">
        <v>112</v>
      </c>
      <c r="F30" s="18" t="s">
        <v>112</v>
      </c>
      <c r="G30" s="18" t="s">
        <v>112</v>
      </c>
      <c r="H30" s="18" t="s">
        <v>113</v>
      </c>
      <c r="I30" s="18" t="s">
        <v>112</v>
      </c>
      <c r="J30" s="18" t="s">
        <v>112</v>
      </c>
      <c r="K30" s="18" t="s">
        <v>112</v>
      </c>
      <c r="L30" s="18" t="s">
        <v>112</v>
      </c>
      <c r="M30" s="19"/>
    </row>
    <row r="31" spans="3:13">
      <c r="C31" s="18">
        <v>4</v>
      </c>
      <c r="D31" s="18" t="s">
        <v>87</v>
      </c>
      <c r="E31" s="18" t="s">
        <v>112</v>
      </c>
      <c r="F31" s="18" t="s">
        <v>112</v>
      </c>
      <c r="G31" s="18" t="s">
        <v>98</v>
      </c>
      <c r="H31" s="18" t="s">
        <v>113</v>
      </c>
      <c r="I31" s="18" t="s">
        <v>112</v>
      </c>
      <c r="J31" s="18" t="s">
        <v>112</v>
      </c>
      <c r="K31" s="18" t="s">
        <v>112</v>
      </c>
      <c r="L31" s="18" t="s">
        <v>112</v>
      </c>
      <c r="M31" s="19"/>
    </row>
    <row r="32" spans="3:13">
      <c r="C32" s="18">
        <v>5</v>
      </c>
      <c r="D32" s="18" t="s">
        <v>95</v>
      </c>
      <c r="E32" s="18" t="s">
        <v>112</v>
      </c>
      <c r="F32" s="18" t="s">
        <v>112</v>
      </c>
      <c r="G32" s="18" t="s">
        <v>98</v>
      </c>
      <c r="H32" s="18" t="s">
        <v>113</v>
      </c>
      <c r="I32" s="18" t="s">
        <v>112</v>
      </c>
      <c r="J32" s="18" t="s">
        <v>112</v>
      </c>
      <c r="K32" s="18" t="s">
        <v>112</v>
      </c>
      <c r="L32" s="18" t="s">
        <v>112</v>
      </c>
      <c r="M32" s="19"/>
    </row>
    <row r="36" spans="3:11">
      <c r="C36" s="69" t="s">
        <v>117</v>
      </c>
      <c r="D36" s="69"/>
      <c r="E36" s="69"/>
      <c r="H36" s="69" t="s">
        <v>124</v>
      </c>
      <c r="I36" s="69"/>
      <c r="J36" s="69"/>
    </row>
    <row r="37" spans="3:11">
      <c r="C37" s="29" t="s">
        <v>49</v>
      </c>
      <c r="D37" s="29" t="s">
        <v>118</v>
      </c>
      <c r="E37" s="29" t="s">
        <v>14</v>
      </c>
      <c r="F37" s="29" t="s">
        <v>15</v>
      </c>
      <c r="H37" s="29" t="s">
        <v>49</v>
      </c>
      <c r="I37" s="29" t="s">
        <v>118</v>
      </c>
      <c r="J37" s="29" t="s">
        <v>14</v>
      </c>
      <c r="K37" s="29" t="s">
        <v>15</v>
      </c>
    </row>
    <row r="38" spans="3:11">
      <c r="C38" t="s">
        <v>60</v>
      </c>
      <c r="D38" t="s">
        <v>119</v>
      </c>
      <c r="E38">
        <v>50</v>
      </c>
      <c r="H38" t="s">
        <v>60</v>
      </c>
      <c r="I38" t="s">
        <v>119</v>
      </c>
      <c r="J38">
        <v>50</v>
      </c>
    </row>
    <row r="39" spans="3:11">
      <c r="C39" t="s">
        <v>60</v>
      </c>
      <c r="D39" t="s">
        <v>120</v>
      </c>
      <c r="E39">
        <v>57</v>
      </c>
      <c r="H39" t="s">
        <v>60</v>
      </c>
      <c r="I39" t="s">
        <v>120</v>
      </c>
      <c r="J39">
        <v>57</v>
      </c>
    </row>
    <row r="40" spans="3:11">
      <c r="C40" t="s">
        <v>60</v>
      </c>
      <c r="D40" t="s">
        <v>121</v>
      </c>
      <c r="E40">
        <v>59</v>
      </c>
      <c r="H40" t="s">
        <v>60</v>
      </c>
      <c r="I40" t="s">
        <v>121</v>
      </c>
      <c r="J40">
        <v>59</v>
      </c>
    </row>
    <row r="41" spans="3:11">
      <c r="C41" t="s">
        <v>60</v>
      </c>
      <c r="D41" t="s">
        <v>122</v>
      </c>
      <c r="E41">
        <v>82</v>
      </c>
      <c r="H41" t="s">
        <v>60</v>
      </c>
      <c r="I41" t="s">
        <v>122</v>
      </c>
      <c r="J41">
        <v>82</v>
      </c>
    </row>
    <row r="42" spans="3:11">
      <c r="C42" t="s">
        <v>60</v>
      </c>
      <c r="D42" t="s">
        <v>123</v>
      </c>
      <c r="E42">
        <v>92</v>
      </c>
      <c r="H42" t="s">
        <v>60</v>
      </c>
      <c r="I42" t="s">
        <v>123</v>
      </c>
      <c r="J42">
        <v>92</v>
      </c>
    </row>
  </sheetData>
  <mergeCells count="12">
    <mergeCell ref="C36:E36"/>
    <mergeCell ref="H36:J36"/>
    <mergeCell ref="L16:N16"/>
    <mergeCell ref="C5:E5"/>
    <mergeCell ref="H5:J5"/>
    <mergeCell ref="M5:O5"/>
    <mergeCell ref="C16:E16"/>
    <mergeCell ref="H16:J16"/>
    <mergeCell ref="D26:D27"/>
    <mergeCell ref="C26:C27"/>
    <mergeCell ref="M26:M27"/>
    <mergeCell ref="F24:I2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8"/>
  <sheetViews>
    <sheetView workbookViewId="0">
      <selection activeCell="J29" sqref="J29"/>
    </sheetView>
  </sheetViews>
  <sheetFormatPr defaultRowHeight="15"/>
  <cols>
    <col min="8" max="8" width="16.140625" customWidth="1"/>
    <col min="9" max="9" width="12.5703125" customWidth="1"/>
  </cols>
  <sheetData>
    <row r="4" spans="2:10">
      <c r="B4" s="73" t="s">
        <v>132</v>
      </c>
      <c r="C4" s="73"/>
      <c r="D4" s="73"/>
      <c r="E4" s="73"/>
      <c r="H4" s="73" t="s">
        <v>137</v>
      </c>
      <c r="I4" s="73"/>
      <c r="J4" s="19"/>
    </row>
    <row r="5" spans="2:10">
      <c r="B5" s="37" t="s">
        <v>49</v>
      </c>
      <c r="C5" s="38" t="s">
        <v>127</v>
      </c>
      <c r="D5" s="38" t="s">
        <v>128</v>
      </c>
      <c r="E5" s="38" t="s">
        <v>15</v>
      </c>
      <c r="H5" s="38" t="s">
        <v>138</v>
      </c>
      <c r="I5" s="38" t="s">
        <v>139</v>
      </c>
      <c r="J5" s="38" t="s">
        <v>15</v>
      </c>
    </row>
    <row r="6" spans="2:10">
      <c r="B6" s="19" t="s">
        <v>86</v>
      </c>
      <c r="C6" s="39">
        <v>20</v>
      </c>
      <c r="D6" s="39" t="s">
        <v>129</v>
      </c>
      <c r="E6" s="39" t="b">
        <f>AND(C6&gt;=20,D6="lmp")</f>
        <v>1</v>
      </c>
      <c r="H6" s="19">
        <v>50</v>
      </c>
      <c r="I6" s="19">
        <v>10</v>
      </c>
      <c r="J6" s="19" t="b">
        <f>NOT(H6&gt;I6)</f>
        <v>0</v>
      </c>
    </row>
    <row r="7" spans="2:10">
      <c r="B7" s="19" t="s">
        <v>95</v>
      </c>
      <c r="C7" s="38">
        <v>23</v>
      </c>
      <c r="D7" s="38" t="s">
        <v>130</v>
      </c>
      <c r="E7" s="39" t="b">
        <f t="shared" ref="E7:E9" si="0">AND(C7&gt;=20,D7="lmp")</f>
        <v>0</v>
      </c>
    </row>
    <row r="8" spans="2:10">
      <c r="B8" s="19" t="s">
        <v>96</v>
      </c>
      <c r="C8" s="38">
        <v>25</v>
      </c>
      <c r="D8" s="38" t="s">
        <v>129</v>
      </c>
      <c r="E8" s="39" t="b">
        <f t="shared" si="0"/>
        <v>1</v>
      </c>
    </row>
    <row r="9" spans="2:10">
      <c r="B9" s="19" t="s">
        <v>60</v>
      </c>
      <c r="C9" s="38">
        <v>230</v>
      </c>
      <c r="D9" s="38" t="s">
        <v>131</v>
      </c>
      <c r="E9" s="39" t="b">
        <f t="shared" si="0"/>
        <v>0</v>
      </c>
    </row>
    <row r="11" spans="2:10">
      <c r="H11" s="73" t="s">
        <v>140</v>
      </c>
      <c r="I11" s="73"/>
      <c r="J11" s="73"/>
    </row>
    <row r="12" spans="2:10">
      <c r="B12" s="73" t="s">
        <v>133</v>
      </c>
      <c r="C12" s="73"/>
      <c r="D12" s="73"/>
      <c r="E12" s="73"/>
      <c r="H12" s="18" t="s">
        <v>103</v>
      </c>
      <c r="I12" s="18" t="s">
        <v>141</v>
      </c>
      <c r="J12" s="18" t="s">
        <v>15</v>
      </c>
    </row>
    <row r="13" spans="2:10">
      <c r="B13" s="19" t="s">
        <v>102</v>
      </c>
      <c r="C13" s="19" t="s">
        <v>49</v>
      </c>
      <c r="D13" s="19" t="s">
        <v>25</v>
      </c>
      <c r="E13" s="19" t="s">
        <v>15</v>
      </c>
      <c r="H13" s="18" t="s">
        <v>95</v>
      </c>
      <c r="I13" s="18">
        <v>80</v>
      </c>
      <c r="J13" s="18" t="str">
        <f>IF(I13&gt;=75,"GRADE A",IF(I13&gt;=60,"GRADE B",IF(I13&gt;=45,"GRADE C")))</f>
        <v>GRADE A</v>
      </c>
    </row>
    <row r="14" spans="2:10">
      <c r="B14" s="19">
        <v>1</v>
      </c>
      <c r="C14" s="19" t="s">
        <v>86</v>
      </c>
      <c r="D14" s="19" t="s">
        <v>27</v>
      </c>
      <c r="E14" s="19" t="b">
        <f>OR(D14="ADCA",D14="CCC")</f>
        <v>1</v>
      </c>
      <c r="H14" s="18" t="s">
        <v>80</v>
      </c>
      <c r="I14" s="18">
        <v>75</v>
      </c>
      <c r="J14" s="18" t="str">
        <f t="shared" ref="J14:J17" si="1">IF(I14&gt;=75,"GRADE A",IF(I14&gt;=60,"GRADE B",IF(I14&gt;=45,"GRADE C")))</f>
        <v>GRADE A</v>
      </c>
    </row>
    <row r="15" spans="2:10">
      <c r="B15" s="19">
        <v>2</v>
      </c>
      <c r="C15" s="19" t="s">
        <v>80</v>
      </c>
      <c r="D15" s="19" t="s">
        <v>28</v>
      </c>
      <c r="E15" s="19" t="b">
        <f t="shared" ref="E15:E18" si="2">OR(D15="ADCA",D15="CCC")</f>
        <v>1</v>
      </c>
      <c r="H15" s="18" t="s">
        <v>96</v>
      </c>
      <c r="I15" s="18">
        <v>60</v>
      </c>
      <c r="J15" s="18" t="str">
        <f t="shared" si="1"/>
        <v>GRADE B</v>
      </c>
    </row>
    <row r="16" spans="2:10">
      <c r="B16" s="19">
        <v>3</v>
      </c>
      <c r="C16" s="19" t="s">
        <v>96</v>
      </c>
      <c r="D16" s="19" t="s">
        <v>27</v>
      </c>
      <c r="E16" s="19" t="b">
        <f t="shared" si="2"/>
        <v>1</v>
      </c>
      <c r="H16" s="18" t="s">
        <v>142</v>
      </c>
      <c r="I16" s="18">
        <v>45</v>
      </c>
      <c r="J16" s="18" t="str">
        <f t="shared" si="1"/>
        <v>GRADE C</v>
      </c>
    </row>
    <row r="17" spans="2:10">
      <c r="B17" s="19">
        <v>4</v>
      </c>
      <c r="C17" s="19" t="s">
        <v>60</v>
      </c>
      <c r="D17" s="19" t="s">
        <v>135</v>
      </c>
      <c r="E17" s="19" t="b">
        <f t="shared" si="2"/>
        <v>0</v>
      </c>
      <c r="H17" s="18" t="s">
        <v>143</v>
      </c>
      <c r="I17" s="18">
        <v>80</v>
      </c>
      <c r="J17" s="18" t="str">
        <f t="shared" si="1"/>
        <v>GRADE A</v>
      </c>
    </row>
    <row r="18" spans="2:10">
      <c r="B18" s="19">
        <v>5</v>
      </c>
      <c r="C18" s="19" t="s">
        <v>134</v>
      </c>
      <c r="D18" s="19" t="s">
        <v>136</v>
      </c>
      <c r="E18" s="19" t="b">
        <f t="shared" si="2"/>
        <v>0</v>
      </c>
    </row>
  </sheetData>
  <mergeCells count="4">
    <mergeCell ref="B4:E4"/>
    <mergeCell ref="B12:E12"/>
    <mergeCell ref="H4:I4"/>
    <mergeCell ref="H11:J1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5"/>
  <cols>
    <col min="1" max="1" width="23.85546875" customWidth="1"/>
    <col min="2" max="2" width="33.7109375" customWidth="1"/>
    <col min="5" max="5" width="21.7109375" customWidth="1"/>
    <col min="7" max="7" width="21.28515625" customWidth="1"/>
    <col min="8" max="8" width="24.42578125" customWidth="1"/>
  </cols>
  <sheetData>
    <row r="1" spans="1:8">
      <c r="A1" s="74" t="s">
        <v>144</v>
      </c>
      <c r="B1" s="74"/>
      <c r="D1" s="75" t="s">
        <v>156</v>
      </c>
      <c r="E1" s="75"/>
      <c r="G1" s="75" t="s">
        <v>157</v>
      </c>
      <c r="H1" s="75"/>
    </row>
    <row r="2" spans="1:8">
      <c r="A2" s="40" t="s">
        <v>145</v>
      </c>
      <c r="B2" s="41" t="s">
        <v>146</v>
      </c>
      <c r="D2" s="42"/>
      <c r="E2" s="42"/>
      <c r="G2" s="43"/>
      <c r="H2" s="43"/>
    </row>
    <row r="3" spans="1:8">
      <c r="A3" s="40" t="s">
        <v>147</v>
      </c>
      <c r="B3" s="41" t="s">
        <v>148</v>
      </c>
      <c r="D3" s="44" t="s">
        <v>153</v>
      </c>
      <c r="E3" s="45">
        <v>800</v>
      </c>
      <c r="G3" s="39" t="s">
        <v>158</v>
      </c>
      <c r="H3" s="50">
        <v>50000</v>
      </c>
    </row>
    <row r="4" spans="1:8">
      <c r="A4" s="40" t="s">
        <v>149</v>
      </c>
      <c r="B4" s="41" t="s">
        <v>150</v>
      </c>
      <c r="D4" s="46" t="s">
        <v>154</v>
      </c>
      <c r="E4" s="46">
        <v>20</v>
      </c>
      <c r="G4" s="39" t="s">
        <v>159</v>
      </c>
      <c r="H4" s="51">
        <v>24</v>
      </c>
    </row>
    <row r="5" spans="1:8">
      <c r="A5" s="40" t="s">
        <v>151</v>
      </c>
      <c r="B5" s="41" t="s">
        <v>152</v>
      </c>
      <c r="D5" s="46" t="s">
        <v>155</v>
      </c>
      <c r="E5" s="47">
        <v>0.09</v>
      </c>
      <c r="G5" s="39" t="s">
        <v>160</v>
      </c>
      <c r="H5" s="52">
        <v>0.08</v>
      </c>
    </row>
    <row r="6" spans="1:8">
      <c r="D6" s="48" t="s">
        <v>145</v>
      </c>
      <c r="E6" s="49">
        <f>FV(E5/12,E4,E3)</f>
        <v>-17192.975179007986</v>
      </c>
      <c r="G6" s="53" t="s">
        <v>147</v>
      </c>
      <c r="H6" s="54">
        <f>PMT(H5/12,H4,H3)</f>
        <v>-2261.3645728092074</v>
      </c>
    </row>
    <row r="7" spans="1:8">
      <c r="G7" s="53" t="s">
        <v>149</v>
      </c>
      <c r="H7" s="54">
        <f>IPMT(H5/12,1,H4,H3)</f>
        <v>-333.33333333333337</v>
      </c>
    </row>
    <row r="8" spans="1:8">
      <c r="G8" s="53" t="s">
        <v>151</v>
      </c>
      <c r="H8" s="54">
        <f>PPMT(H5/12,1,H4,H3)</f>
        <v>-1928.0312394758741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3"/>
  <sheetViews>
    <sheetView workbookViewId="0">
      <selection activeCell="L21" sqref="L21"/>
    </sheetView>
  </sheetViews>
  <sheetFormatPr defaultRowHeight="15"/>
  <cols>
    <col min="12" max="12" width="16.42578125" customWidth="1"/>
  </cols>
  <sheetData>
    <row r="4" spans="3:12">
      <c r="D4" s="76" t="s">
        <v>161</v>
      </c>
      <c r="E4" s="76"/>
      <c r="J4" s="76" t="s">
        <v>167</v>
      </c>
      <c r="K4" s="77"/>
    </row>
    <row r="5" spans="3:12">
      <c r="C5" s="55" t="s">
        <v>162</v>
      </c>
      <c r="D5" s="55" t="s">
        <v>163</v>
      </c>
      <c r="E5" s="55" t="s">
        <v>164</v>
      </c>
      <c r="F5" s="55" t="s">
        <v>165</v>
      </c>
      <c r="H5" s="57" t="s">
        <v>168</v>
      </c>
      <c r="I5" s="57" t="s">
        <v>162</v>
      </c>
      <c r="J5" s="57" t="s">
        <v>169</v>
      </c>
      <c r="K5" s="57" t="s">
        <v>170</v>
      </c>
      <c r="L5" s="57" t="s">
        <v>171</v>
      </c>
    </row>
    <row r="6" spans="3:12">
      <c r="C6" s="19" t="s">
        <v>86</v>
      </c>
      <c r="D6" s="19">
        <v>2509</v>
      </c>
      <c r="E6" s="19">
        <v>2575</v>
      </c>
      <c r="F6" s="19">
        <v>2552</v>
      </c>
      <c r="H6" s="19" t="s">
        <v>172</v>
      </c>
      <c r="I6" s="19" t="s">
        <v>86</v>
      </c>
      <c r="J6" s="19" t="s">
        <v>173</v>
      </c>
      <c r="K6" s="19">
        <v>25</v>
      </c>
      <c r="L6" s="58" t="s">
        <v>174</v>
      </c>
    </row>
    <row r="7" spans="3:12">
      <c r="C7" s="19" t="s">
        <v>87</v>
      </c>
      <c r="D7" s="19">
        <v>2554</v>
      </c>
      <c r="E7" s="19">
        <v>2796</v>
      </c>
      <c r="F7" s="19">
        <v>2975</v>
      </c>
      <c r="H7" s="19" t="s">
        <v>175</v>
      </c>
      <c r="I7" s="19" t="s">
        <v>87</v>
      </c>
      <c r="J7" s="19" t="s">
        <v>27</v>
      </c>
      <c r="K7" s="19">
        <v>20</v>
      </c>
      <c r="L7" s="58" t="s">
        <v>176</v>
      </c>
    </row>
    <row r="8" spans="3:12">
      <c r="C8" s="19" t="s">
        <v>80</v>
      </c>
      <c r="D8" s="19">
        <v>2840</v>
      </c>
      <c r="E8" s="19">
        <v>2582</v>
      </c>
      <c r="F8" s="19">
        <v>2904</v>
      </c>
      <c r="H8" s="19" t="s">
        <v>177</v>
      </c>
      <c r="I8" s="19" t="s">
        <v>95</v>
      </c>
      <c r="J8" s="19" t="s">
        <v>136</v>
      </c>
      <c r="K8" s="19">
        <v>23</v>
      </c>
      <c r="L8" s="58" t="s">
        <v>176</v>
      </c>
    </row>
    <row r="9" spans="3:12">
      <c r="C9" s="19" t="s">
        <v>96</v>
      </c>
      <c r="D9" s="19">
        <v>2554</v>
      </c>
      <c r="E9" s="19">
        <v>2733</v>
      </c>
      <c r="F9" s="19">
        <v>2993</v>
      </c>
      <c r="H9" s="19" t="s">
        <v>178</v>
      </c>
      <c r="I9" s="19" t="s">
        <v>80</v>
      </c>
      <c r="J9" s="19" t="s">
        <v>173</v>
      </c>
      <c r="K9" s="19">
        <v>24</v>
      </c>
      <c r="L9" s="58" t="s">
        <v>174</v>
      </c>
    </row>
    <row r="10" spans="3:12">
      <c r="C10" s="19" t="s">
        <v>166</v>
      </c>
      <c r="D10" s="19">
        <v>2558</v>
      </c>
      <c r="E10" s="19">
        <v>2557</v>
      </c>
      <c r="F10" s="19">
        <v>2584</v>
      </c>
      <c r="H10" s="19" t="s">
        <v>179</v>
      </c>
      <c r="I10" s="19" t="s">
        <v>96</v>
      </c>
      <c r="J10" s="19" t="s">
        <v>28</v>
      </c>
      <c r="K10" s="19">
        <v>19</v>
      </c>
      <c r="L10" s="58" t="s">
        <v>180</v>
      </c>
    </row>
    <row r="12" spans="3:12">
      <c r="E12" s="56" t="s">
        <v>165</v>
      </c>
      <c r="I12" s="55" t="s">
        <v>168</v>
      </c>
      <c r="J12" s="55" t="s">
        <v>162</v>
      </c>
      <c r="K12" s="55" t="s">
        <v>169</v>
      </c>
      <c r="L12" s="55" t="s">
        <v>171</v>
      </c>
    </row>
    <row r="13" spans="3:12">
      <c r="D13" t="s">
        <v>86</v>
      </c>
      <c r="E13">
        <f>IFERROR(HLOOKUP(E12,C5:F10,MATCH(D13,C5:C10,0),0),"Data Not Found")</f>
        <v>2552</v>
      </c>
      <c r="I13" t="s">
        <v>177</v>
      </c>
      <c r="J13" t="str">
        <f>VLOOKUP(I13,H5:L10,2,0)</f>
        <v>AJAY</v>
      </c>
      <c r="K13" t="str">
        <f t="shared" ref="K13" si="0">VLOOKUP(J13,I5:M10,2,0)</f>
        <v>DCA</v>
      </c>
      <c r="L13" t="str">
        <f>VLOOKUP(K13,J5:N10,3,0)</f>
        <v>10 To 11</v>
      </c>
    </row>
  </sheetData>
  <mergeCells count="2">
    <mergeCell ref="D4:E4"/>
    <mergeCell ref="J4:K4"/>
  </mergeCells>
  <dataValidations count="1">
    <dataValidation type="list" allowBlank="1" showInputMessage="1" showErrorMessage="1" sqref="E12">
      <formula1>$N$3:$P$3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FORMULA &amp; FUNCTIONS</vt:lpstr>
      <vt:lpstr>math &amp; tring</vt:lpstr>
      <vt:lpstr>DATE &amp; TIME</vt:lpstr>
      <vt:lpstr>TEXT</vt:lpstr>
      <vt:lpstr>STATISTICAL</vt:lpstr>
      <vt:lpstr>LOGICAL</vt:lpstr>
      <vt:lpstr>FINANCIAL FUNCTIONS</vt:lpstr>
      <vt:lpstr>LOOKUP AND REFERENCE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upci</dc:creator>
  <cp:lastModifiedBy>UPCI</cp:lastModifiedBy>
  <dcterms:created xsi:type="dcterms:W3CDTF">2025-10-18T11:24:11Z</dcterms:created>
  <dcterms:modified xsi:type="dcterms:W3CDTF">2026-05-13T12:43:55Z</dcterms:modified>
</cp:coreProperties>
</file>