
<file path=[Content_Types].xml><?xml version="1.0" encoding="utf-8"?>
<Types xmlns="http://schemas.openxmlformats.org/package/2006/content-types">
  <Default Extension="bin" ContentType="application/vnd.openxmlformats-officedocument.oleObject"/>
  <Default Extension="jpeg" ContentType="image/jpeg"/>
  <Default Extension="rels" ContentType="application/vnd.openxmlformats-package.relationships+xml"/>
  <Default Extension="xml" ContentType="application/xml"/>
  <Default Extension="png" ContentType="image/png"/>
  <Default Extension="wmf" ContentType="image/x-wmf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tables/table11.xml" ContentType="application/vnd.openxmlformats-officedocument.spreadsheetml.table+xml"/>
  <Override PartName="/xl/tables/table8.xml" ContentType="application/vnd.openxmlformats-officedocument.spreadsheetml.table+xml"/>
  <Override PartName="/xl/worksheets/sheet1.xml" ContentType="application/vnd.openxmlformats-officedocument.spreadsheetml.worksheet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2.xml" ContentType="application/vnd.openxmlformats-officedocument.spreadsheetml.table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custom-properties" Target="docProps/custom.xml"/><Relationship  Id="rId4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0"/>
  </bookViews>
  <sheets>
    <sheet name="Presupuesto" sheetId="1" state="visible" r:id="rId1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<sst xmlns="http://schemas.openxmlformats.org/spreadsheetml/2006/main" count="87" uniqueCount="87">
  <si>
    <t xml:space="preserve">Tu guía para hackear el sistema financiero y poner tu dinero a trabajar.</t>
  </si>
  <si>
    <t xml:space="preserve">INGRESOS MENSUALES PREVISTOS</t>
  </si>
  <si>
    <t>Nomina</t>
  </si>
  <si>
    <t xml:space="preserve">SALDO PREVISTO (Ingresos previstos menos gastos)</t>
  </si>
  <si>
    <t xml:space="preserve">Ingresos adicionales</t>
  </si>
  <si>
    <t xml:space="preserve">Total de ingresos mensuales</t>
  </si>
  <si>
    <t xml:space="preserve">SALDO REAL (Ingresos reales menos gastos)</t>
  </si>
  <si>
    <t xml:space="preserve">INGRESOS MENSUALES REALES</t>
  </si>
  <si>
    <t xml:space="preserve">DIFERENCIA (Real menos previsto)</t>
  </si>
  <si>
    <t>VIVIENDA</t>
  </si>
  <si>
    <t xml:space="preserve">Costo previsto</t>
  </si>
  <si>
    <t xml:space="preserve">Costo real</t>
  </si>
  <si>
    <t>Diferencia</t>
  </si>
  <si>
    <t>OCIO</t>
  </si>
  <si>
    <t xml:space="preserve">Hipoteca o alquiler</t>
  </si>
  <si>
    <t xml:space="preserve">Vídeo y DVD</t>
  </si>
  <si>
    <t>Teléfono</t>
  </si>
  <si>
    <t>CD</t>
  </si>
  <si>
    <t>Electricidad</t>
  </si>
  <si>
    <t>Películas</t>
  </si>
  <si>
    <t>Gas</t>
  </si>
  <si>
    <t>Conciertos</t>
  </si>
  <si>
    <t xml:space="preserve">Agua y alcantarillado</t>
  </si>
  <si>
    <t xml:space="preserve">Eventos deportivos</t>
  </si>
  <si>
    <t>Telefono</t>
  </si>
  <si>
    <t>Teatro</t>
  </si>
  <si>
    <t>Internet</t>
  </si>
  <si>
    <t>Musica</t>
  </si>
  <si>
    <t>TV</t>
  </si>
  <si>
    <t>Cine</t>
  </si>
  <si>
    <t xml:space="preserve">Mantenimiento o reparaciones</t>
  </si>
  <si>
    <t>Otros</t>
  </si>
  <si>
    <t>Total</t>
  </si>
  <si>
    <t xml:space="preserve"> $ -   </t>
  </si>
  <si>
    <t>PRÉSTAMOS</t>
  </si>
  <si>
    <t>TRANSPORTE</t>
  </si>
  <si>
    <t>Personal</t>
  </si>
  <si>
    <t xml:space="preserve">Pagos de automóvil</t>
  </si>
  <si>
    <t>Estudiante</t>
  </si>
  <si>
    <t xml:space="preserve">Gastos de autobús y taxi</t>
  </si>
  <si>
    <t xml:space="preserve">Tarjeta de crédito Falabella CMR</t>
  </si>
  <si>
    <t>Seguros</t>
  </si>
  <si>
    <t xml:space="preserve">Tarjeta de crédito Scotiabank</t>
  </si>
  <si>
    <t>Licencias</t>
  </si>
  <si>
    <t>Combustible</t>
  </si>
  <si>
    <t xml:space="preserve">Tarjeta de crédito Homecenter</t>
  </si>
  <si>
    <t>Mantenimiento</t>
  </si>
  <si>
    <t>IMPUESTOS</t>
  </si>
  <si>
    <t>Federal</t>
  </si>
  <si>
    <t>SEGUROS</t>
  </si>
  <si>
    <t>Estatal</t>
  </si>
  <si>
    <t>Hogar</t>
  </si>
  <si>
    <t>Local</t>
  </si>
  <si>
    <t>Salud</t>
  </si>
  <si>
    <t>Vida</t>
  </si>
  <si>
    <t xml:space="preserve">AHORROS O INVERSIONES</t>
  </si>
  <si>
    <t xml:space="preserve">Cuenta de vivienda </t>
  </si>
  <si>
    <t>ALIMENTACIÓN</t>
  </si>
  <si>
    <t xml:space="preserve">Cuenta de estudios</t>
  </si>
  <si>
    <t>Comestibles</t>
  </si>
  <si>
    <t xml:space="preserve">Cuenta de viajes</t>
  </si>
  <si>
    <t>Restaurantes</t>
  </si>
  <si>
    <t xml:space="preserve">Cuenta de inversion</t>
  </si>
  <si>
    <t>Merienda</t>
  </si>
  <si>
    <t xml:space="preserve">REGALOS Y DONATIVOS</t>
  </si>
  <si>
    <t xml:space="preserve">Caridad 1</t>
  </si>
  <si>
    <t>ANIMALES</t>
  </si>
  <si>
    <t xml:space="preserve">Caridad 2</t>
  </si>
  <si>
    <t>Alimentación</t>
  </si>
  <si>
    <t xml:space="preserve">Caridad 3</t>
  </si>
  <si>
    <t>Médico</t>
  </si>
  <si>
    <t>Arreglos</t>
  </si>
  <si>
    <t>Juguetes</t>
  </si>
  <si>
    <t xml:space="preserve">ASESORÍA JURÍDICA</t>
  </si>
  <si>
    <t>Abogado</t>
  </si>
  <si>
    <t xml:space="preserve">Pensión alimenticia</t>
  </si>
  <si>
    <t xml:space="preserve">Pagos por retención o fallo</t>
  </si>
  <si>
    <t xml:space="preserve">CUIDADO PERSONAL</t>
  </si>
  <si>
    <t xml:space="preserve">Pelo y uñas</t>
  </si>
  <si>
    <t>Ropa</t>
  </si>
  <si>
    <t xml:space="preserve">TOTAL DE COSTO PREVISTO</t>
  </si>
  <si>
    <t>Tintorería</t>
  </si>
  <si>
    <t>Gimnasio</t>
  </si>
  <si>
    <t xml:space="preserve">TOTAL DE COSTO REAL</t>
  </si>
  <si>
    <t xml:space="preserve">Tasas o cuotas</t>
  </si>
  <si>
    <t xml:space="preserve">DIFERENCIA DE TOTALES</t>
  </si>
  <si>
    <t>www.elahorroinvisible.com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</si>
</sst>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numFmts count="2">
    <numFmt numFmtId="164" formatCode="_-&quot;$&quot;\ * #,##0.00_-;\-&quot;$&quot;\ * #,##0.00_-;_-&quot;$&quot;\ * &quot;-&quot;??_-;_-@_-"/>
    <numFmt numFmtId="165" formatCode="_([$$-409]* #,##0.00_);_([$$-409]* \(#,##0.00\);_([$$-409]* &quot;-&quot;??_);_(@_)"/>
  </numFmts>
  <fonts count="8">
    <font>
      <sz val="10.000000"/>
      <color theme="1"/>
      <name val="Calibri"/>
      <scheme val="minor"/>
    </font>
    <font>
      <sz val="10.000000"/>
      <color theme="1"/>
      <name val="Arial"/>
    </font>
    <font>
      <sz val="10.000000"/>
      <color indexed="63"/>
      <name val="Arial"/>
    </font>
    <font>
      <sz val="30.000000"/>
      <color indexed="63"/>
      <name val="Arial"/>
    </font>
    <font>
      <sz val="20.000000"/>
      <color indexed="63"/>
      <name val="Arial"/>
    </font>
    <font>
      <b/>
      <sz val="10.000000"/>
      <color indexed="63"/>
      <name val="Arial"/>
    </font>
    <font>
      <b/>
      <sz val="10.000000"/>
      <color theme="1"/>
      <name val="Arial"/>
    </font>
    <font>
      <u/>
      <sz val="10.000000"/>
      <color theme="10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1">
    <border>
      <left style="none"/>
      <right style="none"/>
      <top style="none"/>
      <bottom style="none"/>
      <diagonal style="none"/>
    </border>
  </borders>
  <cellStyleXfs count="2">
    <xf fontId="0" fillId="0" borderId="0" numFmtId="0" applyNumberFormat="1" applyFont="1" applyFill="1" applyBorder="1"/>
    <xf fontId="0" fillId="0" borderId="0" numFmtId="164" applyNumberFormat="1" applyFont="0" applyFill="0" applyBorder="0" applyProtection="0"/>
  </cellStyleXfs>
  <cellXfs count="18">
    <xf fontId="0" fillId="0" borderId="0" numFmtId="0" xfId="0"/>
    <xf fontId="1" fillId="0" borderId="0" numFmtId="0" xfId="0" applyFont="1"/>
    <xf fontId="2" fillId="0" borderId="0" numFmtId="0" xfId="0" applyFont="1" applyAlignment="1">
      <alignment horizontal="left"/>
    </xf>
    <xf fontId="3" fillId="0" borderId="0" numFmtId="0" xfId="0" applyFont="1" applyAlignment="1">
      <alignment horizontal="left" wrapText="1"/>
    </xf>
    <xf fontId="2" fillId="0" borderId="0" numFmtId="0" xfId="0" applyFont="1" applyAlignment="1">
      <alignment horizontal="left" vertical="center"/>
    </xf>
    <xf fontId="4" fillId="0" borderId="0" numFmtId="0" xfId="0" applyFont="1" applyAlignment="1">
      <alignment horizontal="center" vertical="center"/>
    </xf>
    <xf fontId="2" fillId="0" borderId="0" numFmtId="0" xfId="0" applyFont="1" applyAlignment="1">
      <alignment horizontal="left" vertical="center" wrapText="1"/>
    </xf>
    <xf fontId="5" fillId="0" borderId="0" numFmtId="0" xfId="0" applyFont="1" applyAlignment="1">
      <alignment horizontal="left" vertical="center" wrapText="1"/>
    </xf>
    <xf fontId="5" fillId="0" borderId="0" numFmtId="0" xfId="0" applyFont="1" applyAlignment="1">
      <alignment vertical="center" wrapText="1"/>
    </xf>
    <xf fontId="5" fillId="2" borderId="0" numFmtId="0" xfId="0" applyFont="1" applyFill="1" applyAlignment="1">
      <alignment vertical="center" wrapText="1"/>
    </xf>
    <xf fontId="2" fillId="2" borderId="0" numFmtId="0" xfId="0" applyFont="1" applyFill="1" applyAlignment="1">
      <alignment horizontal="left" vertical="center"/>
    </xf>
    <xf fontId="6" fillId="0" borderId="0" numFmtId="0" xfId="0" applyFont="1"/>
    <xf fontId="1" fillId="0" borderId="0" numFmtId="165" xfId="1" applyNumberFormat="1" applyFont="1"/>
    <xf fontId="6" fillId="0" borderId="0" numFmtId="165" xfId="1" applyNumberFormat="1" applyFont="1"/>
    <xf fontId="6" fillId="0" borderId="0" numFmtId="165" xfId="0" applyNumberFormat="1" applyFont="1"/>
    <xf fontId="6" fillId="0" borderId="0" numFmtId="164" xfId="1" applyNumberFormat="1" applyFont="1"/>
    <xf fontId="7" fillId="0" borderId="0" numFmtId="0" xfId="0" applyFont="1" applyAlignment="1">
      <alignment horizontal="center"/>
    </xf>
    <xf fontId="0" fillId="0" borderId="0" numFmtId="0" xfId="0" applyAlignment="1">
      <alignment horizontal="center"/>
    </xf>
  </cellXfs>
  <cellStyles count="2">
    <cellStyle name="Moneda" xfId="1" builtinId="4"/>
    <cellStyle name="Normal" xfId="0" builtinId="0"/>
  </cellStyles>
  <dxfs count="48"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b val="0"/>
        <i val="0"/>
        <strike val="0"/>
        <u val="none"/>
        <vertAlign val="baseline"/>
        <sz val="10.000000"/>
        <color theme="1"/>
        <name val="Arial"/>
        <scheme val="none"/>
      </font>
    </dxf>
    <dxf>
      <font>
        <b val="0"/>
        <i val="0"/>
        <strike val="0"/>
        <u val="none"/>
        <vertAlign val="baseline"/>
        <sz val="10.000000"/>
        <color theme="1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  <dxf>
      <font>
        <strike val="0"/>
        <u val="none"/>
        <vertAlign val="baseline"/>
        <name val="Arial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2" Type="http://schemas.openxmlformats.org/officeDocument/2006/relationships/theme" Target="theme/theme1.xml"/><Relationship  Id="rId3" Type="http://schemas.openxmlformats.org/officeDocument/2006/relationships/sharedStrings" Target="sharedStrings.xml"/><Relationship  Id="rId4" Type="http://schemas.openxmlformats.org/officeDocument/2006/relationships/styles" Target="styles.xml"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m="http://schemas.openxmlformats.org/officeDocument/2006/math" xmlns:w="http://schemas.openxmlformats.org/wordprocessingml/2006/main">
  <xdr:oneCellAnchor>
    <xdr:from>
      <xdr:col>1</xdr:col>
      <xdr:colOff>409574</xdr:colOff>
      <xdr:row>0</xdr:row>
      <xdr:rowOff>38595</xdr:rowOff>
    </xdr:from>
    <xdr:ext cx="1562099" cy="1323718"/>
    <xdr:pic>
      <xdr:nvPicPr>
        <xdr:cNvPr id="211548820" name=""/>
        <xdr:cNvPicPr>
          <a:picLocks noChangeAspect="1"/>
        </xdr:cNvPicPr>
      </xdr:nvPicPr>
      <xdr:blipFill rotWithShape="1">
        <a:blip r:embed="rId1"/>
        <a:stretch/>
      </xdr:blipFill>
      <xdr:spPr bwMode="auto">
        <a:xfrm flipH="0" flipV="0">
          <a:off x="523874" y="38595"/>
          <a:ext cx="1562099" cy="1323717"/>
        </a:xfrm>
        <a:prstGeom prst="rect">
          <a:avLst/>
        </a:prstGeom>
      </xdr:spPr>
    </xdr:pic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displayName="Tabla1" ref="B12:E23" totalsRowCount="1">
  <autoFilter ref="B12:E22"/>
  <tableColumns count="4">
    <tableColumn id="1" name="VIVIENDA" totalsRowLabel="Total" dataDxfId="0"/>
    <tableColumn id="2" name="Costo previsto" totalsRowFunction="sum" dataDxfId="1"/>
    <tableColumn id="3" name="Costo real" totalsRowLabel=" $ -   " dataDxfId="2"/>
    <tableColumn id="4" name="Diferencia" totalsRowFunction="sum" dataDxfId="3"/>
  </tableColumns>
  <tableStyleInfo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displayName="Tabla10" ref="G40:J45" totalsRowCount="1">
  <autoFilter ref="G40:J44"/>
  <tableColumns count="4">
    <tableColumn id="1" name="AHORROS O INVERSIONES" totalsRowLabel="Total" dataDxfId="36"/>
    <tableColumn id="2" name="Costo previsto" totalsRowFunction="sum" dataDxfId="37"/>
    <tableColumn id="3" name="Costo real" totalsRowFunction="sum" dataDxfId="38"/>
    <tableColumn id="4" name="Diferencia" totalsRowFunction="sum" dataDxfId="39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displayName="Tabla7" ref="B57:E65" totalsRowCount="1">
  <autoFilter ref="B57:E64"/>
  <tableColumns count="4">
    <tableColumn id="1" name="CUIDADO PERSONAL" totalsRowLabel="Total" dataDxfId="40"/>
    <tableColumn id="2" name="Costo previsto" totalsRowFunction="sum" dataDxfId="41"/>
    <tableColumn id="3" name="Costo real" totalsRowFunction="sum" dataDxfId="42"/>
    <tableColumn id="4" name="Diferencia" totalsRowFunction="sum" dataDxfId="43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displayName="Tabla2" ref="G12:J22" totalsRowCount="1">
  <autoFilter ref="G12:J21"/>
  <tableColumns count="4">
    <tableColumn id="1" name="OCIO" totalsRowLabel="Total" dataDxfId="44"/>
    <tableColumn id="2" name="Costo previsto" totalsRowFunction="sum" dataDxfId="45"/>
    <tableColumn id="3" name="Costo real" totalsRowFunction="sum" dataDxfId="46"/>
    <tableColumn id="4" name="Diferencia" totalsRowFunction="sum" dataDxfId="4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displayName="Tabla4" ref="B35:E40" totalsRowCount="1">
  <autoFilter ref="B35:E39"/>
  <tableColumns count="4">
    <tableColumn id="1" name="SEGUROS" totalsRowLabel="Total" dataDxfId="4"/>
    <tableColumn id="2" name="Costo previsto" totalsRowFunction="sum" dataDxfId="5"/>
    <tableColumn id="3" name="Costo real" totalsRowFunction="sum" dataDxfId="6"/>
    <tableColumn id="4" name="Diferencia" totalsRowFunction="sum" dataDxfId="7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displayName="Tabla12" ref="G53:J58" totalsRowCount="1">
  <autoFilter ref="G53:J57"/>
  <tableColumns count="4">
    <tableColumn id="1" name="ASESORÍA JURÍDICA" totalsRowLabel="Total" dataDxfId="8"/>
    <tableColumn id="2" name="Costo previsto" totalsRowFunction="sum" dataDxfId="9"/>
    <tableColumn id="3" name="Costo real" totalsRowFunction="sum" dataDxfId="10"/>
    <tableColumn id="4" name="Diferencia" totalsRowFunction="sum" dataDxfId="11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displayName="Tabla6" ref="B49:E55" totalsRowCount="1">
  <autoFilter ref="B49:E54"/>
  <tableColumns count="4">
    <tableColumn id="1" name="ANIMALES" totalsRowLabel="Total" dataDxfId="12"/>
    <tableColumn id="2" name="Costo previsto" totalsRowFunction="sum" dataDxfId="13"/>
    <tableColumn id="3" name="Costo real" totalsRowFunction="sum" dataDxfId="14"/>
    <tableColumn id="4" name="Diferencia" totalsRowFunction="sum" dataDxfId="15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displayName="Tabla11" ref="G47:J51" totalsRowCount="1">
  <autoFilter ref="G47:J50"/>
  <tableColumns count="4">
    <tableColumn id="1" name="REGALOS Y DONATIVOS" totalsRowLabel="Total" dataDxfId="16"/>
    <tableColumn id="2" name="Costo previsto" totalsRowFunction="sum" dataDxfId="17"/>
    <tableColumn id="3" name="Costo real" totalsRowFunction="sum" dataDxfId="18"/>
    <tableColumn id="4" name="Diferencia" totalsRowFunction="sum" dataDxfId="19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displayName="Tabla5" ref="B42:E47" totalsRowCount="1">
  <autoFilter ref="B42:E46"/>
  <tableColumns count="4">
    <tableColumn id="1" name="ALIMENTACIÓN" totalsRowLabel="Total" dataDxfId="20"/>
    <tableColumn id="2" name="Costo previsto" totalsRowFunction="sum" dataDxfId="21"/>
    <tableColumn id="3" name="Costo real" totalsRowFunction="sum" dataDxfId="22"/>
    <tableColumn id="4" name="Diferencia" totalsRowFunction="sum" dataDxfId="23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displayName="Tabla9" ref="G33:J38" totalsRowCount="1">
  <autoFilter ref="G33:J37"/>
  <tableColumns count="4">
    <tableColumn id="1" name="IMPUESTOS" totalsRowLabel="Total" dataDxfId="24"/>
    <tableColumn id="2" name="Costo previsto" totalsRowFunction="sum" dataDxfId="25"/>
    <tableColumn id="3" name="Costo real" totalsRowFunction="sum" dataDxfId="26"/>
    <tableColumn id="4" name="Diferencia" totalsRowFunction="sum" dataDxfId="27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displayName="Tabla3" ref="B25:E33" totalsRowCount="1">
  <autoFilter ref="B25:E32"/>
  <tableColumns count="4">
    <tableColumn id="1" name="TRANSPORTE" totalsRowLabel="Total" dataDxfId="28"/>
    <tableColumn id="2" name="Costo previsto" totalsRowFunction="sum" dataDxfId="29"/>
    <tableColumn id="3" name="Costo real" totalsRowFunction="sum" dataDxfId="30"/>
    <tableColumn id="4" name="Diferencia" totalsRowFunction="sum" dataDxfId="31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displayName="Tabla8" ref="G24:J31" totalsRowCount="1">
  <autoFilter ref="G24:J30"/>
  <tableColumns count="4">
    <tableColumn id="1" name="PRÉSTAMOS" totalsRowLabel="Total" dataDxfId="32"/>
    <tableColumn id="2" name="Costo previsto" totalsRowFunction="sum" dataDxfId="33"/>
    <tableColumn id="3" name="Costo real" totalsRowFunction="sum" dataDxfId="34"/>
    <tableColumn id="4" name="Diferencia" totalsRowFunction="sum" dataDxfId="35"/>
  </tableColumns>
  <tableStyleInfo showFirstColumn="0" showLastColumn="0" showRowStripes="1" showColumnStripes="0"/>
</table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 2007 - 2010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_rels/sheet1.xml.rels><?xml version="1.0" encoding="UTF-8" standalone="yes"?><Relationships xmlns="http://schemas.openxmlformats.org/package/2006/relationships"><Relationship  Id="rId1" Type="http://schemas.openxmlformats.org/officeDocument/2006/relationships/hyperlink" Target="http://www.elahorroinvisible.com" TargetMode="External"/><Relationship  Id="rId10" Type="http://schemas.openxmlformats.org/officeDocument/2006/relationships/table" Target="../tables/table8.xml"/><Relationship  Id="rId11" Type="http://schemas.openxmlformats.org/officeDocument/2006/relationships/table" Target="../tables/table9.xml"/><Relationship  Id="rId12" Type="http://schemas.openxmlformats.org/officeDocument/2006/relationships/table" Target="../tables/table10.xml"/><Relationship  Id="rId13" Type="http://schemas.openxmlformats.org/officeDocument/2006/relationships/table" Target="../tables/table11.xml"/><Relationship  Id="rId14" Type="http://schemas.openxmlformats.org/officeDocument/2006/relationships/table" Target="../tables/table12.xml"/><Relationship  Id="rId2" Type="http://schemas.openxmlformats.org/officeDocument/2006/relationships/drawing" Target="../drawings/drawing1.xml"/><Relationship  Id="rId3" Type="http://schemas.openxmlformats.org/officeDocument/2006/relationships/table" Target="../tables/table1.xml"/><Relationship  Id="rId4" Type="http://schemas.openxmlformats.org/officeDocument/2006/relationships/table" Target="../tables/table2.xml"/><Relationship  Id="rId5" Type="http://schemas.openxmlformats.org/officeDocument/2006/relationships/table" Target="../tables/table3.xml"/><Relationship  Id="rId6" Type="http://schemas.openxmlformats.org/officeDocument/2006/relationships/table" Target="../tables/table4.xml"/><Relationship  Id="rId7" Type="http://schemas.openxmlformats.org/officeDocument/2006/relationships/table" Target="../tables/table5.xml"/><Relationship  Id="rId8" Type="http://schemas.openxmlformats.org/officeDocument/2006/relationships/table" Target="../tables/table6.xml"/><Relationship  Id="rId9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0" fitToPage="1"/>
  </sheetPr>
  <sheetViews>
    <sheetView showGridLines="0" zoomScale="100" workbookViewId="0">
      <selection activeCell="D14" activeCellId="0" sqref="D14"/>
    </sheetView>
  </sheetViews>
  <sheetFormatPr baseColWidth="10" defaultColWidth="9.140625" defaultRowHeight="13.5"/>
  <cols>
    <col customWidth="1" min="1" max="1" style="1" width="1.7109375"/>
    <col customWidth="1" min="2" max="2" style="1" width="36.00390625"/>
    <col customWidth="1" min="3" max="3" style="1" width="16.5703125"/>
    <col customWidth="1" min="4" max="4" style="1" width="13.85546875"/>
    <col customWidth="1" min="5" max="5" style="1" width="15.5703125"/>
    <col customWidth="1" min="6" max="6" style="1" width="2.85546875"/>
    <col bestFit="1" customWidth="1" min="7" max="7" style="1" width="34"/>
    <col customWidth="1" min="8" max="8" style="1" width="16.5703125"/>
    <col bestFit="1" customWidth="1" min="9" max="9" style="1" width="13.85546875"/>
    <col bestFit="1" customWidth="1" min="10" max="10" style="1" width="15.5703125"/>
    <col min="11" max="16384" style="1" width="9.140625"/>
  </cols>
  <sheetData>
    <row r="1" ht="8.0999999999999996" customHeight="1">
      <c r="A1" s="2"/>
      <c r="B1" s="3"/>
      <c r="C1" s="3"/>
      <c r="D1" s="3"/>
      <c r="E1" s="3"/>
      <c r="F1" s="3"/>
      <c r="G1" s="3"/>
      <c r="H1" s="3"/>
      <c r="I1" s="3"/>
      <c r="J1" s="4"/>
    </row>
    <row r="2" ht="87" customHeight="1">
      <c r="A2" s="2"/>
      <c r="B2" s="1"/>
      <c r="C2" s="5" t="s">
        <v>0</v>
      </c>
      <c r="D2" s="5"/>
      <c r="E2" s="5"/>
      <c r="F2" s="5"/>
      <c r="G2" s="5"/>
      <c r="H2" s="5"/>
      <c r="I2" s="5"/>
      <c r="J2" s="5"/>
    </row>
    <row r="3" ht="8.0999999999999996" customHeight="1">
      <c r="A3" s="4"/>
      <c r="B3" s="6"/>
      <c r="C3" s="6"/>
      <c r="D3" s="6"/>
      <c r="E3" s="4"/>
      <c r="F3" s="7"/>
      <c r="G3" s="4"/>
      <c r="H3" s="8"/>
      <c r="I3" s="9"/>
      <c r="J3" s="10"/>
    </row>
    <row r="4" ht="16.5" customHeight="1">
      <c r="A4" s="4"/>
      <c r="B4" s="6"/>
      <c r="C4" s="6"/>
      <c r="D4" s="6"/>
      <c r="E4" s="4"/>
      <c r="F4" s="7"/>
      <c r="G4" s="4"/>
      <c r="H4" s="8"/>
      <c r="I4" s="9"/>
      <c r="J4" s="10"/>
    </row>
    <row r="5" ht="15.949999999999999" customHeight="1">
      <c r="A5" s="4"/>
      <c r="B5" s="11" t="s">
        <v>1</v>
      </c>
      <c r="C5" s="1" t="s">
        <v>2</v>
      </c>
      <c r="D5" s="1"/>
      <c r="E5" s="12">
        <v>0</v>
      </c>
      <c r="G5" s="11" t="s">
        <v>3</v>
      </c>
      <c r="H5" s="11"/>
      <c r="I5" s="11"/>
      <c r="J5" s="13">
        <f>E7-J60</f>
        <v>0</v>
      </c>
    </row>
    <row r="6" ht="15.949999999999999" customHeight="1">
      <c r="A6" s="4"/>
      <c r="B6" s="11"/>
      <c r="C6" s="1" t="s">
        <v>4</v>
      </c>
      <c r="D6" s="1"/>
      <c r="E6" s="12">
        <v>0</v>
      </c>
      <c r="G6" s="11"/>
      <c r="H6" s="11"/>
      <c r="I6" s="11"/>
      <c r="J6" s="13"/>
    </row>
    <row r="7" ht="15.949999999999999" customHeight="1">
      <c r="A7" s="4"/>
      <c r="B7" s="11"/>
      <c r="C7" s="1" t="s">
        <v>5</v>
      </c>
      <c r="D7" s="1"/>
      <c r="E7" s="13">
        <f>SUM(E5:E6)</f>
        <v>0</v>
      </c>
      <c r="G7" s="11" t="s">
        <v>6</v>
      </c>
      <c r="H7" s="11"/>
      <c r="I7" s="11"/>
      <c r="J7" s="13">
        <f>E10-J62</f>
        <v>0</v>
      </c>
    </row>
    <row r="8" ht="15.949999999999999" customHeight="1">
      <c r="A8" s="4"/>
      <c r="B8" s="11" t="s">
        <v>7</v>
      </c>
      <c r="C8" s="1" t="s">
        <v>2</v>
      </c>
      <c r="D8" s="1"/>
      <c r="E8" s="12">
        <v>0</v>
      </c>
      <c r="G8" s="11"/>
      <c r="H8" s="11"/>
      <c r="I8" s="11"/>
      <c r="J8" s="13"/>
    </row>
    <row r="9" ht="15.949999999999999" customHeight="1">
      <c r="A9" s="4"/>
      <c r="B9" s="11"/>
      <c r="C9" s="1" t="s">
        <v>4</v>
      </c>
      <c r="D9" s="1"/>
      <c r="E9" s="12">
        <v>0</v>
      </c>
      <c r="G9" s="11" t="s">
        <v>8</v>
      </c>
      <c r="H9" s="11"/>
      <c r="I9" s="11"/>
      <c r="J9" s="13">
        <f>J7-J5</f>
        <v>0</v>
      </c>
    </row>
    <row r="10" ht="15.949999999999999" customHeight="1">
      <c r="A10" s="4"/>
      <c r="B10" s="11"/>
      <c r="C10" s="1" t="s">
        <v>5</v>
      </c>
      <c r="D10" s="1"/>
      <c r="E10" s="13">
        <f>SUM(E8:E9)</f>
        <v>0</v>
      </c>
      <c r="G10" s="11"/>
      <c r="H10" s="11"/>
      <c r="I10" s="11"/>
      <c r="J10" s="13"/>
    </row>
    <row r="11" ht="15.949999999999999" customHeight="1">
      <c r="A11" s="4"/>
    </row>
    <row r="12" ht="15.949999999999999" customHeight="1">
      <c r="A12" s="4"/>
      <c r="B12" s="11" t="s">
        <v>9</v>
      </c>
      <c r="C12" s="1" t="s">
        <v>10</v>
      </c>
      <c r="D12" s="1" t="s">
        <v>11</v>
      </c>
      <c r="E12" s="1" t="s">
        <v>12</v>
      </c>
      <c r="G12" s="11" t="s">
        <v>13</v>
      </c>
      <c r="H12" s="1" t="s">
        <v>10</v>
      </c>
      <c r="I12" s="1" t="s">
        <v>11</v>
      </c>
      <c r="J12" s="1" t="s">
        <v>12</v>
      </c>
    </row>
    <row r="13" ht="15.75" customHeight="1">
      <c r="A13" s="4"/>
      <c r="B13" s="1" t="s">
        <v>14</v>
      </c>
      <c r="C13" s="12">
        <v>0</v>
      </c>
      <c r="D13" s="12">
        <v>0</v>
      </c>
      <c r="E13" s="12">
        <f>Tabla1[[#This Row],[Costo previsto]]-Tabla1[[#This Row],[Costo real]]</f>
        <v>0</v>
      </c>
      <c r="G13" s="1" t="s">
        <v>15</v>
      </c>
      <c r="H13" s="12">
        <v>0</v>
      </c>
      <c r="I13" s="12">
        <v>0</v>
      </c>
      <c r="J13" s="12">
        <f>Tabla2[[#This Row],[Costo previsto]]-Tabla2[[#This Row],[Costo real]]</f>
        <v>0</v>
      </c>
    </row>
    <row r="14" ht="15.75" customHeight="1">
      <c r="A14" s="4"/>
      <c r="B14" s="1" t="s">
        <v>16</v>
      </c>
      <c r="C14" s="12">
        <v>0</v>
      </c>
      <c r="D14" s="12">
        <v>0</v>
      </c>
      <c r="E14" s="12">
        <f>Tabla1[[#This Row],[Costo previsto]]-Tabla1[[#This Row],[Costo real]]</f>
        <v>0</v>
      </c>
      <c r="G14" s="1" t="s">
        <v>17</v>
      </c>
      <c r="H14" s="12">
        <v>0</v>
      </c>
      <c r="I14" s="12">
        <v>0</v>
      </c>
      <c r="J14" s="12">
        <f>Tabla2[[#This Row],[Costo previsto]]-Tabla2[[#This Row],[Costo real]]</f>
        <v>0</v>
      </c>
    </row>
    <row r="15" ht="15.75" customHeight="1">
      <c r="A15" s="4"/>
      <c r="B15" s="1" t="s">
        <v>18</v>
      </c>
      <c r="C15" s="12">
        <v>0</v>
      </c>
      <c r="D15" s="12">
        <v>0</v>
      </c>
      <c r="E15" s="12">
        <f>Tabla1[[#This Row],[Costo previsto]]-Tabla1[[#This Row],[Costo real]]</f>
        <v>0</v>
      </c>
      <c r="G15" s="1" t="s">
        <v>19</v>
      </c>
      <c r="H15" s="12">
        <v>0</v>
      </c>
      <c r="I15" s="12">
        <v>0</v>
      </c>
      <c r="J15" s="12">
        <f>Tabla2[[#This Row],[Costo previsto]]-Tabla2[[#This Row],[Costo real]]</f>
        <v>0</v>
      </c>
    </row>
    <row r="16" ht="15.75" customHeight="1">
      <c r="A16" s="4"/>
      <c r="B16" s="1" t="s">
        <v>20</v>
      </c>
      <c r="C16" s="12">
        <v>0</v>
      </c>
      <c r="D16" s="12">
        <v>0</v>
      </c>
      <c r="E16" s="12">
        <f>Tabla1[[#This Row],[Costo previsto]]-Tabla1[[#This Row],[Costo real]]</f>
        <v>0</v>
      </c>
      <c r="G16" s="1" t="s">
        <v>21</v>
      </c>
      <c r="H16" s="12">
        <v>0</v>
      </c>
      <c r="I16" s="12">
        <v>0</v>
      </c>
      <c r="J16" s="12">
        <f>Tabla2[[#This Row],[Costo previsto]]-Tabla2[[#This Row],[Costo real]]</f>
        <v>0</v>
      </c>
    </row>
    <row r="17" ht="15.75" customHeight="1">
      <c r="A17" s="4"/>
      <c r="B17" s="1" t="s">
        <v>22</v>
      </c>
      <c r="C17" s="12">
        <v>0</v>
      </c>
      <c r="D17" s="12">
        <v>0</v>
      </c>
      <c r="E17" s="12">
        <f>Tabla1[[#This Row],[Costo previsto]]-Tabla1[[#This Row],[Costo real]]</f>
        <v>0</v>
      </c>
      <c r="G17" s="1" t="s">
        <v>23</v>
      </c>
      <c r="H17" s="12">
        <v>0</v>
      </c>
      <c r="I17" s="12">
        <v>0</v>
      </c>
      <c r="J17" s="12">
        <f>Tabla2[[#This Row],[Costo previsto]]-Tabla2[[#This Row],[Costo real]]</f>
        <v>0</v>
      </c>
    </row>
    <row r="18" ht="15.75" customHeight="1">
      <c r="A18" s="4"/>
      <c r="B18" s="1" t="s">
        <v>24</v>
      </c>
      <c r="C18" s="12">
        <v>0</v>
      </c>
      <c r="D18" s="12">
        <v>0</v>
      </c>
      <c r="E18" s="12">
        <f>Tabla1[[#This Row],[Costo previsto]]-Tabla1[[#This Row],[Costo real]]</f>
        <v>0</v>
      </c>
      <c r="G18" s="1" t="s">
        <v>25</v>
      </c>
      <c r="H18" s="12">
        <v>0</v>
      </c>
      <c r="I18" s="12">
        <v>0</v>
      </c>
      <c r="J18" s="12">
        <f>Tabla2[[#This Row],[Costo previsto]]-Tabla2[[#This Row],[Costo real]]</f>
        <v>0</v>
      </c>
    </row>
    <row r="19" ht="15.75" customHeight="1">
      <c r="A19" s="4"/>
      <c r="B19" s="1" t="s">
        <v>26</v>
      </c>
      <c r="C19" s="12">
        <v>0</v>
      </c>
      <c r="D19" s="12">
        <v>0</v>
      </c>
      <c r="E19" s="12">
        <f>Tabla1[[#This Row],[Costo previsto]]-Tabla1[[#This Row],[Costo real]]</f>
        <v>0</v>
      </c>
      <c r="G19" s="1" t="s">
        <v>27</v>
      </c>
      <c r="H19" s="12">
        <v>0</v>
      </c>
      <c r="I19" s="12">
        <v>0</v>
      </c>
      <c r="J19" s="12">
        <f>Tabla2[[#This Row],[Costo previsto]]-Tabla2[[#This Row],[Costo real]]</f>
        <v>0</v>
      </c>
    </row>
    <row r="20" ht="15.75" customHeight="1">
      <c r="A20" s="4"/>
      <c r="B20" s="1" t="s">
        <v>28</v>
      </c>
      <c r="C20" s="12">
        <v>0</v>
      </c>
      <c r="D20" s="12">
        <v>0</v>
      </c>
      <c r="E20" s="12">
        <f>Tabla1[[#This Row],[Costo previsto]]-Tabla1[[#This Row],[Costo real]]</f>
        <v>0</v>
      </c>
      <c r="G20" s="1" t="s">
        <v>29</v>
      </c>
      <c r="H20" s="12">
        <v>0</v>
      </c>
      <c r="I20" s="12">
        <v>0</v>
      </c>
      <c r="J20" s="12">
        <f>Tabla2[[#This Row],[Costo previsto]]-Tabla2[[#This Row],[Costo real]]</f>
        <v>0</v>
      </c>
    </row>
    <row r="21" ht="15.75" customHeight="1">
      <c r="A21" s="4"/>
      <c r="B21" s="1" t="s">
        <v>30</v>
      </c>
      <c r="C21" s="12">
        <v>0</v>
      </c>
      <c r="D21" s="12">
        <v>0</v>
      </c>
      <c r="E21" s="12">
        <f>Tabla1[[#This Row],[Costo previsto]]-Tabla1[[#This Row],[Costo real]]</f>
        <v>0</v>
      </c>
      <c r="G21" s="1" t="s">
        <v>31</v>
      </c>
      <c r="H21" s="12">
        <v>0</v>
      </c>
      <c r="I21" s="12">
        <v>0</v>
      </c>
      <c r="J21" s="12">
        <f>Tabla2[[#This Row],[Costo previsto]]-Tabla2[[#This Row],[Costo real]]</f>
        <v>0</v>
      </c>
    </row>
    <row r="22" ht="15.75" customHeight="1">
      <c r="A22" s="4"/>
      <c r="B22" s="1" t="s">
        <v>31</v>
      </c>
      <c r="C22" s="12">
        <v>0</v>
      </c>
      <c r="D22" s="12">
        <v>0</v>
      </c>
      <c r="E22" s="12">
        <f>Tabla1[[#This Row],[Costo previsto]]-Tabla1[[#This Row],[Costo real]]</f>
        <v>0</v>
      </c>
      <c r="G22" s="11" t="s">
        <v>32</v>
      </c>
      <c r="H22" s="14">
        <f>SUBTOTAL(109,Tabla2[Costo previsto])</f>
        <v>0</v>
      </c>
      <c r="I22" s="14">
        <f>SUBTOTAL(109,Tabla2[Costo real])</f>
        <v>0</v>
      </c>
      <c r="J22" s="14">
        <f>SUBTOTAL(109,Tabla2[Diferencia])</f>
        <v>0</v>
      </c>
    </row>
    <row r="23" ht="15.75" customHeight="1">
      <c r="A23" s="4"/>
      <c r="B23" s="11" t="s">
        <v>32</v>
      </c>
      <c r="C23" s="13">
        <f>SUBTOTAL(109,Tabla1[Costo previsto])</f>
        <v>0</v>
      </c>
      <c r="D23" s="13" t="s">
        <v>33</v>
      </c>
      <c r="E23" s="13">
        <f>SUBTOTAL(109,Tabla1[Diferencia])</f>
        <v>0</v>
      </c>
      <c r="G23" s="1"/>
      <c r="H23" s="1"/>
      <c r="I23" s="1"/>
      <c r="J23" s="1"/>
    </row>
    <row r="24" ht="15.75" customHeight="1">
      <c r="A24" s="4"/>
      <c r="B24" s="1"/>
      <c r="C24" s="1"/>
      <c r="D24" s="1"/>
      <c r="E24" s="1"/>
      <c r="G24" s="11" t="s">
        <v>34</v>
      </c>
      <c r="H24" s="1" t="s">
        <v>10</v>
      </c>
      <c r="I24" s="1" t="s">
        <v>11</v>
      </c>
      <c r="J24" s="1" t="s">
        <v>12</v>
      </c>
    </row>
    <row r="25" ht="15.75" customHeight="1">
      <c r="A25" s="4"/>
      <c r="B25" s="11" t="s">
        <v>35</v>
      </c>
      <c r="C25" s="1" t="s">
        <v>10</v>
      </c>
      <c r="D25" s="1" t="s">
        <v>11</v>
      </c>
      <c r="E25" s="1" t="s">
        <v>12</v>
      </c>
      <c r="G25" s="1" t="s">
        <v>36</v>
      </c>
      <c r="H25" s="12">
        <v>0</v>
      </c>
      <c r="I25" s="12">
        <v>0</v>
      </c>
      <c r="J25" s="12">
        <f>Tabla8[[#This Row],[Costo previsto]]-Tabla8[[#This Row],[Costo real]]</f>
        <v>0</v>
      </c>
    </row>
    <row r="26" ht="15.75" customHeight="1">
      <c r="A26" s="4"/>
      <c r="B26" s="1" t="s">
        <v>37</v>
      </c>
      <c r="C26" s="12">
        <v>0</v>
      </c>
      <c r="D26" s="12">
        <v>0</v>
      </c>
      <c r="E26" s="12">
        <f>Tabla3[[#This Row],[Costo previsto]]-Tabla3[[#This Row],[Costo real]]</f>
        <v>0</v>
      </c>
      <c r="G26" s="1" t="s">
        <v>38</v>
      </c>
      <c r="H26" s="12">
        <v>0</v>
      </c>
      <c r="I26" s="12">
        <v>0</v>
      </c>
      <c r="J26" s="12">
        <f>Tabla8[[#This Row],[Costo previsto]]-Tabla8[[#This Row],[Costo real]]</f>
        <v>0</v>
      </c>
    </row>
    <row r="27" ht="15.75" customHeight="1">
      <c r="A27" s="4"/>
      <c r="B27" s="1" t="s">
        <v>39</v>
      </c>
      <c r="C27" s="12">
        <v>0</v>
      </c>
      <c r="D27" s="12">
        <v>0</v>
      </c>
      <c r="E27" s="12">
        <f>Tabla3[[#This Row],[Costo previsto]]-Tabla3[[#This Row],[Costo real]]</f>
        <v>0</v>
      </c>
      <c r="G27" s="1" t="s">
        <v>40</v>
      </c>
      <c r="H27" s="12">
        <v>0</v>
      </c>
      <c r="I27" s="12">
        <v>0</v>
      </c>
      <c r="J27" s="12">
        <f>Tabla8[[#This Row],[Costo previsto]]-Tabla8[[#This Row],[Costo real]]</f>
        <v>0</v>
      </c>
    </row>
    <row r="28" ht="15.75" customHeight="1">
      <c r="A28" s="4"/>
      <c r="B28" s="1" t="s">
        <v>41</v>
      </c>
      <c r="C28" s="12">
        <v>0</v>
      </c>
      <c r="D28" s="12">
        <v>0</v>
      </c>
      <c r="E28" s="12">
        <f>Tabla3[[#This Row],[Costo previsto]]-Tabla3[[#This Row],[Costo real]]</f>
        <v>0</v>
      </c>
      <c r="G28" s="1" t="s">
        <v>42</v>
      </c>
      <c r="H28" s="12">
        <v>0</v>
      </c>
      <c r="I28" s="12">
        <v>0</v>
      </c>
      <c r="J28" s="12">
        <f>Tabla8[[#This Row],[Costo previsto]]-Tabla8[[#This Row],[Costo real]]</f>
        <v>0</v>
      </c>
    </row>
    <row r="29" ht="15.75" customHeight="1">
      <c r="A29" s="4"/>
      <c r="B29" s="1" t="s">
        <v>43</v>
      </c>
      <c r="C29" s="12">
        <v>0</v>
      </c>
      <c r="D29" s="12">
        <v>0</v>
      </c>
      <c r="E29" s="12">
        <f>Tabla3[[#This Row],[Costo previsto]]-Tabla3[[#This Row],[Costo real]]</f>
        <v>0</v>
      </c>
      <c r="G29" s="1" t="s">
        <v>42</v>
      </c>
      <c r="H29" s="12">
        <v>0</v>
      </c>
      <c r="I29" s="12">
        <v>0</v>
      </c>
      <c r="J29" s="12">
        <f>Tabla8[[#This Row],[Costo previsto]]-Tabla8[[#This Row],[Costo real]]</f>
        <v>0</v>
      </c>
    </row>
    <row r="30" ht="15.75" customHeight="1">
      <c r="A30" s="4"/>
      <c r="B30" s="1" t="s">
        <v>44</v>
      </c>
      <c r="C30" s="12">
        <v>0</v>
      </c>
      <c r="D30" s="12">
        <v>0</v>
      </c>
      <c r="E30" s="12">
        <f>Tabla3[[#This Row],[Costo previsto]]-Tabla3[[#This Row],[Costo real]]</f>
        <v>0</v>
      </c>
      <c r="G30" s="1" t="s">
        <v>45</v>
      </c>
      <c r="H30" s="12">
        <v>0</v>
      </c>
      <c r="I30" s="12">
        <v>0</v>
      </c>
      <c r="J30" s="12">
        <f>Tabla8[[#This Row],[Costo previsto]]-Tabla8[[#This Row],[Costo real]]</f>
        <v>0</v>
      </c>
    </row>
    <row r="31" ht="15.75" customHeight="1">
      <c r="A31" s="4"/>
      <c r="B31" s="1" t="s">
        <v>46</v>
      </c>
      <c r="C31" s="12">
        <v>0</v>
      </c>
      <c r="D31" s="12">
        <v>0</v>
      </c>
      <c r="E31" s="12">
        <f>Tabla3[[#This Row],[Costo previsto]]-Tabla3[[#This Row],[Costo real]]</f>
        <v>0</v>
      </c>
      <c r="G31" s="11" t="s">
        <v>32</v>
      </c>
      <c r="H31" s="14">
        <f>SUBTOTAL(109,Tabla8[Costo previsto])</f>
        <v>0</v>
      </c>
      <c r="I31" s="14">
        <f>SUBTOTAL(109,Tabla8[Costo real])</f>
        <v>0</v>
      </c>
      <c r="J31" s="14">
        <f>SUBTOTAL(109,Tabla8[Diferencia])</f>
        <v>0</v>
      </c>
    </row>
    <row r="32" ht="15.75" customHeight="1">
      <c r="A32" s="4"/>
      <c r="B32" s="1" t="s">
        <v>31</v>
      </c>
      <c r="C32" s="12">
        <v>0</v>
      </c>
      <c r="D32" s="12">
        <v>0</v>
      </c>
      <c r="E32" s="12">
        <f>Tabla3[[#This Row],[Costo previsto]]-Tabla3[[#This Row],[Costo real]]</f>
        <v>0</v>
      </c>
      <c r="G32" s="1"/>
      <c r="H32" s="1"/>
      <c r="I32" s="1"/>
      <c r="J32" s="1"/>
    </row>
    <row r="33" ht="15.75" customHeight="1">
      <c r="A33" s="4"/>
      <c r="B33" s="11" t="s">
        <v>32</v>
      </c>
      <c r="C33" s="13">
        <f>SUBTOTAL(109,Tabla3[Costo previsto])</f>
        <v>0</v>
      </c>
      <c r="D33" s="13">
        <f>SUBTOTAL(109,Tabla3[Costo real])</f>
        <v>0</v>
      </c>
      <c r="E33" s="13">
        <f>SUBTOTAL(109,Tabla3[Diferencia])</f>
        <v>0</v>
      </c>
      <c r="G33" s="11" t="s">
        <v>47</v>
      </c>
      <c r="H33" s="1" t="s">
        <v>10</v>
      </c>
      <c r="I33" s="1" t="s">
        <v>11</v>
      </c>
      <c r="J33" s="1" t="s">
        <v>12</v>
      </c>
    </row>
    <row r="34" ht="15.75" customHeight="1">
      <c r="A34" s="4"/>
      <c r="B34" s="1"/>
      <c r="C34" s="1"/>
      <c r="D34" s="1"/>
      <c r="E34" s="1"/>
      <c r="G34" s="1" t="s">
        <v>48</v>
      </c>
      <c r="H34" s="12">
        <v>0</v>
      </c>
      <c r="I34" s="12">
        <v>0</v>
      </c>
      <c r="J34" s="12">
        <f>Tabla9[[#This Row],[Costo previsto]]-Tabla9[[#This Row],[Costo real]]</f>
        <v>0</v>
      </c>
    </row>
    <row r="35" ht="15.75" customHeight="1">
      <c r="A35" s="4"/>
      <c r="B35" s="11" t="s">
        <v>49</v>
      </c>
      <c r="C35" s="1" t="s">
        <v>10</v>
      </c>
      <c r="D35" s="1" t="s">
        <v>11</v>
      </c>
      <c r="E35" s="1" t="s">
        <v>12</v>
      </c>
      <c r="G35" s="1" t="s">
        <v>50</v>
      </c>
      <c r="H35" s="12">
        <v>0</v>
      </c>
      <c r="I35" s="12">
        <v>0</v>
      </c>
      <c r="J35" s="12">
        <f>Tabla9[[#This Row],[Costo previsto]]-Tabla9[[#This Row],[Costo real]]</f>
        <v>0</v>
      </c>
    </row>
    <row r="36" ht="15.75" customHeight="1">
      <c r="A36" s="4"/>
      <c r="B36" s="1" t="s">
        <v>51</v>
      </c>
      <c r="C36" s="12">
        <v>0</v>
      </c>
      <c r="D36" s="12">
        <v>0</v>
      </c>
      <c r="E36" s="12">
        <f>Tabla4[[#This Row],[Costo previsto]]-Tabla4[[#This Row],[Costo real]]</f>
        <v>0</v>
      </c>
      <c r="G36" s="1" t="s">
        <v>52</v>
      </c>
      <c r="H36" s="12">
        <v>0</v>
      </c>
      <c r="I36" s="12">
        <v>0</v>
      </c>
      <c r="J36" s="12">
        <f>Tabla9[[#This Row],[Costo previsto]]-Tabla9[[#This Row],[Costo real]]</f>
        <v>0</v>
      </c>
    </row>
    <row r="37" ht="15.75" customHeight="1">
      <c r="A37" s="4"/>
      <c r="B37" s="1" t="s">
        <v>53</v>
      </c>
      <c r="C37" s="12">
        <v>0</v>
      </c>
      <c r="D37" s="12">
        <v>0</v>
      </c>
      <c r="E37" s="12">
        <f>Tabla4[[#This Row],[Costo previsto]]-Tabla4[[#This Row],[Costo real]]</f>
        <v>0</v>
      </c>
      <c r="G37" s="1" t="s">
        <v>31</v>
      </c>
      <c r="H37" s="12">
        <v>0</v>
      </c>
      <c r="I37" s="12">
        <v>0</v>
      </c>
      <c r="J37" s="12">
        <f>Tabla9[[#This Row],[Costo previsto]]-Tabla9[[#This Row],[Costo real]]</f>
        <v>0</v>
      </c>
    </row>
    <row r="38" ht="15.75" customHeight="1">
      <c r="A38" s="4"/>
      <c r="B38" s="1" t="s">
        <v>54</v>
      </c>
      <c r="C38" s="12">
        <v>0</v>
      </c>
      <c r="D38" s="12">
        <v>0</v>
      </c>
      <c r="E38" s="12">
        <f>Tabla4[[#This Row],[Costo previsto]]-Tabla4[[#This Row],[Costo real]]</f>
        <v>0</v>
      </c>
      <c r="G38" s="11" t="s">
        <v>32</v>
      </c>
      <c r="H38" s="13">
        <f>SUBTOTAL(109,Tabla9[Costo previsto])</f>
        <v>0</v>
      </c>
      <c r="I38" s="13">
        <f>SUBTOTAL(109,Tabla9[Costo real])</f>
        <v>0</v>
      </c>
      <c r="J38" s="13">
        <f>SUBTOTAL(109,Tabla9[Diferencia])</f>
        <v>0</v>
      </c>
    </row>
    <row r="39" ht="15.75" customHeight="1">
      <c r="A39" s="4"/>
      <c r="B39" s="1" t="s">
        <v>31</v>
      </c>
      <c r="C39" s="12">
        <v>0</v>
      </c>
      <c r="D39" s="12">
        <v>0</v>
      </c>
      <c r="E39" s="12">
        <f>Tabla4[[#This Row],[Costo previsto]]-Tabla4[[#This Row],[Costo real]]</f>
        <v>0</v>
      </c>
      <c r="G39" s="1"/>
      <c r="H39" s="1"/>
      <c r="I39" s="1"/>
      <c r="J39" s="1"/>
    </row>
    <row r="40" ht="15.75" customHeight="1">
      <c r="A40" s="4"/>
      <c r="B40" s="11" t="s">
        <v>32</v>
      </c>
      <c r="C40" s="13">
        <f>SUBTOTAL(109,Tabla4[Costo previsto])</f>
        <v>0</v>
      </c>
      <c r="D40" s="13">
        <f>SUBTOTAL(109,Tabla4[Costo real])</f>
        <v>0</v>
      </c>
      <c r="E40" s="13">
        <f>SUBTOTAL(109,Tabla4[Diferencia])</f>
        <v>0</v>
      </c>
      <c r="G40" s="11" t="s">
        <v>55</v>
      </c>
      <c r="H40" s="1" t="s">
        <v>10</v>
      </c>
      <c r="I40" s="1" t="s">
        <v>11</v>
      </c>
      <c r="J40" s="1" t="s">
        <v>12</v>
      </c>
    </row>
    <row r="41" ht="15.75" customHeight="1">
      <c r="A41" s="4"/>
      <c r="B41" s="1"/>
      <c r="C41" s="1"/>
      <c r="D41" s="1"/>
      <c r="E41" s="1"/>
      <c r="G41" s="1" t="s">
        <v>56</v>
      </c>
      <c r="H41" s="12">
        <v>0</v>
      </c>
      <c r="I41" s="12">
        <v>0</v>
      </c>
      <c r="J41" s="12">
        <f>Tabla10[[#This Row],[Costo previsto]]-Tabla10[[#This Row],[Costo real]]</f>
        <v>0</v>
      </c>
    </row>
    <row r="42" ht="15.75" customHeight="1">
      <c r="A42" s="4"/>
      <c r="B42" s="11" t="s">
        <v>57</v>
      </c>
      <c r="C42" s="1" t="s">
        <v>10</v>
      </c>
      <c r="D42" s="1" t="s">
        <v>11</v>
      </c>
      <c r="E42" s="1" t="s">
        <v>12</v>
      </c>
      <c r="G42" s="1" t="s">
        <v>58</v>
      </c>
      <c r="H42" s="12">
        <v>0</v>
      </c>
      <c r="I42" s="12">
        <v>0</v>
      </c>
      <c r="J42" s="12">
        <f>Tabla10[[#This Row],[Costo previsto]]-Tabla10[[#This Row],[Costo real]]</f>
        <v>0</v>
      </c>
    </row>
    <row r="43" ht="15.75" customHeight="1">
      <c r="A43" s="4"/>
      <c r="B43" s="1" t="s">
        <v>59</v>
      </c>
      <c r="C43" s="12">
        <v>0</v>
      </c>
      <c r="D43" s="12">
        <v>0</v>
      </c>
      <c r="E43" s="12">
        <f>Tabla5[[#This Row],[Costo previsto]]-Tabla5[[#This Row],[Costo real]]</f>
        <v>0</v>
      </c>
      <c r="G43" s="1" t="s">
        <v>60</v>
      </c>
      <c r="H43" s="12">
        <v>0</v>
      </c>
      <c r="I43" s="12">
        <v>0</v>
      </c>
      <c r="J43" s="12">
        <f>Tabla10[[#This Row],[Costo previsto]]-Tabla10[[#This Row],[Costo real]]</f>
        <v>0</v>
      </c>
    </row>
    <row r="44" ht="15.75" customHeight="1">
      <c r="A44" s="4"/>
      <c r="B44" s="1" t="s">
        <v>61</v>
      </c>
      <c r="C44" s="12">
        <v>0</v>
      </c>
      <c r="D44" s="12">
        <v>0</v>
      </c>
      <c r="E44" s="12">
        <f>Tabla5[[#This Row],[Costo previsto]]-Tabla5[[#This Row],[Costo real]]</f>
        <v>0</v>
      </c>
      <c r="G44" s="1" t="s">
        <v>62</v>
      </c>
      <c r="H44" s="12">
        <v>0</v>
      </c>
      <c r="I44" s="12">
        <v>0</v>
      </c>
      <c r="J44" s="12">
        <f>Tabla10[[#This Row],[Costo previsto]]-Tabla10[[#This Row],[Costo real]]</f>
        <v>0</v>
      </c>
    </row>
    <row r="45" ht="15.75" customHeight="1">
      <c r="A45" s="4"/>
      <c r="B45" s="1" t="s">
        <v>63</v>
      </c>
      <c r="C45" s="12">
        <v>0</v>
      </c>
      <c r="D45" s="12">
        <v>0</v>
      </c>
      <c r="E45" s="12">
        <f>Tabla5[[#This Row],[Costo previsto]]-Tabla5[[#This Row],[Costo real]]</f>
        <v>0</v>
      </c>
      <c r="G45" s="11" t="s">
        <v>32</v>
      </c>
      <c r="H45" s="13">
        <f>SUBTOTAL(109,Tabla10[Costo previsto])</f>
        <v>0</v>
      </c>
      <c r="I45" s="13">
        <f>SUBTOTAL(109,Tabla10[Costo real])</f>
        <v>0</v>
      </c>
      <c r="J45" s="13">
        <f>SUBTOTAL(109,Tabla10[Diferencia])</f>
        <v>0</v>
      </c>
    </row>
    <row r="46" ht="15.75" customHeight="1">
      <c r="A46" s="4"/>
      <c r="B46" s="1" t="s">
        <v>31</v>
      </c>
      <c r="C46" s="12">
        <v>0</v>
      </c>
      <c r="D46" s="12">
        <v>0</v>
      </c>
      <c r="E46" s="12">
        <f>Tabla5[[#This Row],[Costo previsto]]-Tabla5[[#This Row],[Costo real]]</f>
        <v>0</v>
      </c>
      <c r="G46" s="1"/>
      <c r="H46" s="1"/>
      <c r="I46" s="1"/>
      <c r="J46" s="1"/>
    </row>
    <row r="47" ht="15.75" customHeight="1">
      <c r="A47" s="4"/>
      <c r="B47" s="11" t="s">
        <v>32</v>
      </c>
      <c r="C47" s="13">
        <f>SUBTOTAL(109,Tabla5[Costo previsto])</f>
        <v>0</v>
      </c>
      <c r="D47" s="13">
        <f>SUBTOTAL(109,Tabla5[Costo real])</f>
        <v>0</v>
      </c>
      <c r="E47" s="13">
        <f>SUBTOTAL(109,Tabla5[Diferencia])</f>
        <v>0</v>
      </c>
      <c r="G47" s="11" t="s">
        <v>64</v>
      </c>
      <c r="H47" s="1" t="s">
        <v>10</v>
      </c>
      <c r="I47" s="1" t="s">
        <v>11</v>
      </c>
      <c r="J47" s="1" t="s">
        <v>12</v>
      </c>
    </row>
    <row r="48" ht="15.75" customHeight="1">
      <c r="A48" s="4"/>
      <c r="B48" s="1"/>
      <c r="C48" s="1"/>
      <c r="D48" s="1"/>
      <c r="E48" s="1"/>
      <c r="G48" s="1" t="s">
        <v>65</v>
      </c>
      <c r="H48" s="12">
        <v>0</v>
      </c>
      <c r="I48" s="12">
        <v>0</v>
      </c>
      <c r="J48" s="12">
        <f>Tabla11[[#This Row],[Costo previsto]]-Tabla11[[#This Row],[Costo real]]</f>
        <v>0</v>
      </c>
    </row>
    <row r="49" ht="15.75" customHeight="1">
      <c r="A49" s="4"/>
      <c r="B49" s="11" t="s">
        <v>66</v>
      </c>
      <c r="C49" s="1" t="s">
        <v>10</v>
      </c>
      <c r="D49" s="1" t="s">
        <v>11</v>
      </c>
      <c r="E49" s="1" t="s">
        <v>12</v>
      </c>
      <c r="G49" s="1" t="s">
        <v>67</v>
      </c>
      <c r="H49" s="12">
        <v>0</v>
      </c>
      <c r="I49" s="12">
        <v>0</v>
      </c>
      <c r="J49" s="12">
        <f>Tabla11[[#This Row],[Costo previsto]]-Tabla11[[#This Row],[Costo real]]</f>
        <v>0</v>
      </c>
    </row>
    <row r="50" ht="15.75" customHeight="1">
      <c r="A50" s="4"/>
      <c r="B50" s="1" t="s">
        <v>68</v>
      </c>
      <c r="C50" s="12">
        <v>0</v>
      </c>
      <c r="D50" s="12">
        <v>0</v>
      </c>
      <c r="E50" s="12">
        <f>Tabla6[[#This Row],[Costo previsto]]-Tabla6[[#This Row],[Costo real]]</f>
        <v>0</v>
      </c>
      <c r="G50" s="1" t="s">
        <v>69</v>
      </c>
      <c r="H50" s="12">
        <v>0</v>
      </c>
      <c r="I50" s="12">
        <v>0</v>
      </c>
      <c r="J50" s="12">
        <f>Tabla11[[#This Row],[Costo previsto]]-Tabla11[[#This Row],[Costo real]]</f>
        <v>0</v>
      </c>
    </row>
    <row r="51" ht="15.75" customHeight="1">
      <c r="A51" s="4"/>
      <c r="B51" s="1" t="s">
        <v>70</v>
      </c>
      <c r="C51" s="12">
        <v>0</v>
      </c>
      <c r="D51" s="12">
        <v>0</v>
      </c>
      <c r="E51" s="12">
        <f>Tabla6[[#This Row],[Costo previsto]]-Tabla6[[#This Row],[Costo real]]</f>
        <v>0</v>
      </c>
      <c r="G51" s="11" t="s">
        <v>32</v>
      </c>
      <c r="H51" s="13">
        <f>SUBTOTAL(109,Tabla11[Costo previsto])</f>
        <v>0</v>
      </c>
      <c r="I51" s="13">
        <f>SUBTOTAL(109,Tabla11[Costo real])</f>
        <v>0</v>
      </c>
      <c r="J51" s="13">
        <f>SUBTOTAL(109,Tabla11[Diferencia])</f>
        <v>0</v>
      </c>
    </row>
    <row r="52" ht="15.75" customHeight="1">
      <c r="A52" s="4"/>
      <c r="B52" s="1" t="s">
        <v>71</v>
      </c>
      <c r="C52" s="12">
        <v>0</v>
      </c>
      <c r="D52" s="12">
        <v>0</v>
      </c>
      <c r="E52" s="12">
        <f>Tabla6[[#This Row],[Costo previsto]]-Tabla6[[#This Row],[Costo real]]</f>
        <v>0</v>
      </c>
      <c r="G52" s="1"/>
      <c r="H52" s="1"/>
      <c r="I52" s="1"/>
      <c r="J52" s="1"/>
    </row>
    <row r="53" ht="15.75" customHeight="1">
      <c r="A53" s="4"/>
      <c r="B53" s="1" t="s">
        <v>72</v>
      </c>
      <c r="C53" s="12">
        <v>0</v>
      </c>
      <c r="D53" s="12">
        <v>0</v>
      </c>
      <c r="E53" s="12">
        <f>Tabla6[[#This Row],[Costo previsto]]-Tabla6[[#This Row],[Costo real]]</f>
        <v>0</v>
      </c>
      <c r="G53" s="11" t="s">
        <v>73</v>
      </c>
      <c r="H53" s="1" t="s">
        <v>10</v>
      </c>
      <c r="I53" s="1" t="s">
        <v>11</v>
      </c>
      <c r="J53" s="1" t="s">
        <v>12</v>
      </c>
    </row>
    <row r="54" ht="15.75" customHeight="1">
      <c r="A54" s="4"/>
      <c r="B54" s="1" t="s">
        <v>31</v>
      </c>
      <c r="C54" s="12">
        <v>0</v>
      </c>
      <c r="D54" s="12">
        <v>0</v>
      </c>
      <c r="E54" s="12">
        <f>Tabla6[[#This Row],[Costo previsto]]-Tabla6[[#This Row],[Costo real]]</f>
        <v>0</v>
      </c>
      <c r="G54" s="1" t="s">
        <v>74</v>
      </c>
      <c r="H54" s="12">
        <v>0</v>
      </c>
      <c r="I54" s="12">
        <v>0</v>
      </c>
      <c r="J54" s="12">
        <f>Tabla12[[#This Row],[Costo previsto]]-Tabla12[[#This Row],[Costo real]]</f>
        <v>0</v>
      </c>
    </row>
    <row r="55" ht="15.75" customHeight="1">
      <c r="A55" s="4"/>
      <c r="B55" s="11" t="s">
        <v>32</v>
      </c>
      <c r="C55" s="13">
        <f>SUBTOTAL(109,Tabla6[Costo previsto])</f>
        <v>0</v>
      </c>
      <c r="D55" s="13">
        <f>SUBTOTAL(109,Tabla6[Costo real])</f>
        <v>0</v>
      </c>
      <c r="E55" s="13">
        <f>SUBTOTAL(109,Tabla6[Diferencia])</f>
        <v>0</v>
      </c>
      <c r="G55" s="1" t="s">
        <v>75</v>
      </c>
      <c r="H55" s="12">
        <v>0</v>
      </c>
      <c r="I55" s="12">
        <v>0</v>
      </c>
      <c r="J55" s="12">
        <f>Tabla12[[#This Row],[Costo previsto]]-Tabla12[[#This Row],[Costo real]]</f>
        <v>0</v>
      </c>
    </row>
    <row r="56" ht="15.75" customHeight="1">
      <c r="A56" s="4"/>
      <c r="B56" s="1"/>
      <c r="C56" s="1"/>
      <c r="D56" s="1"/>
      <c r="E56" s="1"/>
      <c r="G56" s="1" t="s">
        <v>76</v>
      </c>
      <c r="H56" s="12">
        <v>0</v>
      </c>
      <c r="I56" s="12">
        <v>0</v>
      </c>
      <c r="J56" s="12">
        <f>Tabla12[[#This Row],[Costo previsto]]-Tabla12[[#This Row],[Costo real]]</f>
        <v>0</v>
      </c>
    </row>
    <row r="57" ht="15.75" customHeight="1">
      <c r="A57" s="4"/>
      <c r="B57" s="11" t="s">
        <v>77</v>
      </c>
      <c r="C57" s="1" t="s">
        <v>10</v>
      </c>
      <c r="D57" s="1" t="s">
        <v>11</v>
      </c>
      <c r="E57" s="1" t="s">
        <v>12</v>
      </c>
      <c r="G57" s="1" t="s">
        <v>31</v>
      </c>
      <c r="H57" s="12">
        <v>0</v>
      </c>
      <c r="I57" s="12">
        <v>0</v>
      </c>
      <c r="J57" s="12">
        <f>Tabla12[[#This Row],[Costo previsto]]-Tabla12[[#This Row],[Costo real]]</f>
        <v>0</v>
      </c>
    </row>
    <row r="58" ht="15.75" customHeight="1">
      <c r="A58" s="4"/>
      <c r="B58" s="1" t="s">
        <v>70</v>
      </c>
      <c r="C58" s="12">
        <v>0</v>
      </c>
      <c r="D58" s="12">
        <v>0</v>
      </c>
      <c r="E58" s="12">
        <f>Tabla7[[#This Row],[Costo previsto]]-Tabla7[[#This Row],[Costo real]]</f>
        <v>0</v>
      </c>
      <c r="G58" s="11" t="s">
        <v>32</v>
      </c>
      <c r="H58" s="14">
        <f>SUBTOTAL(109,Tabla12[Costo previsto])</f>
        <v>0</v>
      </c>
      <c r="I58" s="14">
        <f>SUBTOTAL(109,Tabla12[Costo real])</f>
        <v>0</v>
      </c>
      <c r="J58" s="14">
        <f>SUBTOTAL(109,Tabla12[Diferencia])</f>
        <v>0</v>
      </c>
    </row>
    <row r="59" ht="15.75" customHeight="1">
      <c r="A59" s="4"/>
      <c r="B59" s="1" t="s">
        <v>78</v>
      </c>
      <c r="C59" s="12">
        <v>0</v>
      </c>
      <c r="D59" s="12">
        <v>0</v>
      </c>
      <c r="E59" s="12">
        <f>Tabla7[[#This Row],[Costo previsto]]-Tabla7[[#This Row],[Costo real]]</f>
        <v>0</v>
      </c>
      <c r="G59" s="1"/>
      <c r="H59" s="1"/>
      <c r="I59" s="1"/>
      <c r="J59" s="1"/>
    </row>
    <row r="60" ht="15.75" customHeight="1">
      <c r="A60" s="4"/>
      <c r="B60" s="1" t="s">
        <v>79</v>
      </c>
      <c r="C60" s="12">
        <v>0</v>
      </c>
      <c r="D60" s="12">
        <v>0</v>
      </c>
      <c r="E60" s="12">
        <f>Tabla7[[#This Row],[Costo previsto]]-Tabla7[[#This Row],[Costo real]]</f>
        <v>0</v>
      </c>
      <c r="G60" s="11" t="s">
        <v>80</v>
      </c>
      <c r="H60" s="11"/>
      <c r="I60" s="11"/>
      <c r="J60" s="15">
        <f>SUM(C23,C33,C40,C47,C55,C65,H22,H31,H38,H45,H51,H58)</f>
        <v>0</v>
      </c>
    </row>
    <row r="61" ht="15.75" customHeight="1">
      <c r="A61" s="4"/>
      <c r="B61" s="1" t="s">
        <v>81</v>
      </c>
      <c r="C61" s="12">
        <v>0</v>
      </c>
      <c r="D61" s="12">
        <v>0</v>
      </c>
      <c r="E61" s="12">
        <f>Tabla7[[#This Row],[Costo previsto]]-Tabla7[[#This Row],[Costo real]]</f>
        <v>0</v>
      </c>
      <c r="G61" s="11"/>
      <c r="H61" s="11"/>
      <c r="I61" s="11"/>
      <c r="J61" s="15"/>
    </row>
    <row r="62" ht="15.75" customHeight="1">
      <c r="A62" s="4"/>
      <c r="B62" s="1" t="s">
        <v>82</v>
      </c>
      <c r="C62" s="12">
        <v>0</v>
      </c>
      <c r="D62" s="12">
        <v>0</v>
      </c>
      <c r="E62" s="12">
        <f>Tabla7[[#This Row],[Costo previsto]]-Tabla7[[#This Row],[Costo real]]</f>
        <v>0</v>
      </c>
      <c r="G62" s="11" t="s">
        <v>83</v>
      </c>
      <c r="H62" s="11"/>
      <c r="I62" s="11"/>
      <c r="J62" s="15">
        <f>SUM(D23,D33,D40,D47,D55,D65,I22,I31,I38,I45,I51,I58)</f>
        <v>0</v>
      </c>
    </row>
    <row r="63" ht="15.75" customHeight="1">
      <c r="A63" s="4"/>
      <c r="B63" s="1" t="s">
        <v>84</v>
      </c>
      <c r="C63" s="12">
        <v>0</v>
      </c>
      <c r="D63" s="12">
        <v>0</v>
      </c>
      <c r="E63" s="12">
        <f>Tabla7[[#This Row],[Costo previsto]]-Tabla7[[#This Row],[Costo real]]</f>
        <v>0</v>
      </c>
      <c r="G63" s="11"/>
      <c r="H63" s="11"/>
      <c r="I63" s="11"/>
      <c r="J63" s="15"/>
    </row>
    <row r="64" ht="15.75" customHeight="1">
      <c r="A64" s="4"/>
      <c r="B64" s="1" t="s">
        <v>31</v>
      </c>
      <c r="C64" s="12">
        <v>0</v>
      </c>
      <c r="D64" s="12">
        <v>0</v>
      </c>
      <c r="E64" s="12">
        <f>Tabla7[[#This Row],[Costo previsto]]-Tabla7[[#This Row],[Costo real]]</f>
        <v>0</v>
      </c>
      <c r="G64" s="11" t="s">
        <v>85</v>
      </c>
      <c r="H64" s="11"/>
      <c r="I64" s="11"/>
      <c r="J64" s="15">
        <f>SUM(E23,E33,E40,E47,E55,E65,J22,J31,J38,J45,J51,J58)</f>
        <v>0</v>
      </c>
    </row>
    <row r="65" ht="15.75" customHeight="1">
      <c r="A65" s="4"/>
      <c r="B65" s="11" t="s">
        <v>32</v>
      </c>
      <c r="C65" s="13">
        <f>SUBTOTAL(109,Tabla7[Costo previsto])</f>
        <v>0</v>
      </c>
      <c r="D65" s="13">
        <f>SUBTOTAL(109,Tabla7[Costo real])</f>
        <v>0</v>
      </c>
      <c r="E65" s="13">
        <f>SUBTOTAL(109,Tabla7[Diferencia])</f>
        <v>0</v>
      </c>
      <c r="G65" s="11"/>
      <c r="H65" s="11"/>
      <c r="I65" s="11"/>
      <c r="J65" s="15"/>
    </row>
    <row r="66" ht="15.75" customHeight="1">
      <c r="B66" s="1"/>
    </row>
    <row r="67" ht="13.5">
      <c r="B67" s="16" t="s">
        <v>86</v>
      </c>
      <c r="C67" s="17"/>
      <c r="D67" s="17"/>
      <c r="E67" s="17"/>
      <c r="F67" s="17"/>
      <c r="G67" s="17"/>
      <c r="H67" s="17"/>
      <c r="I67" s="17"/>
      <c r="J67" s="17"/>
    </row>
  </sheetData>
  <mergeCells count="34">
    <mergeCell ref="C2:J2"/>
    <mergeCell ref="B3:D3"/>
    <mergeCell ref="B5:B7"/>
    <mergeCell ref="C5:D5"/>
    <mergeCell ref="G5:I6"/>
    <mergeCell ref="J5:J6"/>
    <mergeCell ref="C6:D6"/>
    <mergeCell ref="C7:D7"/>
    <mergeCell ref="G7:I8"/>
    <mergeCell ref="J7:J8"/>
    <mergeCell ref="B8:B10"/>
    <mergeCell ref="C8:D8"/>
    <mergeCell ref="C9:D9"/>
    <mergeCell ref="G9:I10"/>
    <mergeCell ref="J9:J10"/>
    <mergeCell ref="C10:D10"/>
    <mergeCell ref="G23:J23"/>
    <mergeCell ref="B24:E24"/>
    <mergeCell ref="G32:J32"/>
    <mergeCell ref="B34:E34"/>
    <mergeCell ref="G39:J39"/>
    <mergeCell ref="B41:E41"/>
    <mergeCell ref="G46:J46"/>
    <mergeCell ref="B48:E48"/>
    <mergeCell ref="G52:J52"/>
    <mergeCell ref="B56:E56"/>
    <mergeCell ref="G59:J59"/>
    <mergeCell ref="G60:I61"/>
    <mergeCell ref="J60:J61"/>
    <mergeCell ref="G62:I63"/>
    <mergeCell ref="J62:J63"/>
    <mergeCell ref="G64:I65"/>
    <mergeCell ref="J64:J65"/>
    <mergeCell ref="B67:J67"/>
  </mergeCells>
  <conditionalFormatting sqref="J48:J51 E13:E23 E26:E33 E36:E40 E43:E47 E50:E55 E58:E65 J13:J22 J25:J31 J34:J38 J41:J45 J54:J58">
    <cfRule type="iconSet" priority="2">
      <iconSet iconSet="3Signs">
        <cfvo type="percent" val="0"/>
        <cfvo type="num" val="-20"/>
        <cfvo type="num" val="0"/>
      </iconSet>
    </cfRule>
  </conditionalFormatting>
  <hyperlinks>
    <hyperlink r:id="rId1" ref="B67"/>
  </hyperlinks>
  <printOptions headings="0" gridLines="0"/>
  <pageMargins left="0.5" right="0.5" top="0.5" bottom="0.5" header="0.5" footer="0.5"/>
  <pageSetup paperSize="9" scale="58" fitToWidth="1" fitToHeight="1" pageOrder="downThenOver" orientation="portrait" usePrinterDefaults="1" blackAndWhite="0" draft="0" cellComments="none" useFirstPageNumber="0" errors="displayed" horizontalDpi="4294967292" verticalDpi="600" copies="1"/>
  <headerFooter/>
  <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ONLYOFFICE/9.4.0.129</Application>
  <DocSecurity>0</DocSecurity>
  <ScaleCrop>0</ScaleCrop>
  <HeadingPairs>
    <vt:vector size="0" baseType="variant"/>
  </HeadingPairs>
  <TitlesOfParts>
    <vt:vector size="0" baseType="lpstr"/>
  </TitlesOfParts>
  <Manager/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 Urbano Construcciones</dc:creator>
  <cp:keywords/>
  <dc:description/>
  <cp:revision>4</cp:revision>
  <dcterms:created xsi:type="dcterms:W3CDTF">2002-11-14T18:47:55Z</dcterms:created>
  <dcterms:modified xsi:type="dcterms:W3CDTF">2026-06-28T19:03:35Z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LCID">
    <vt:i4>3082</vt:i4>
  </property>
  <property fmtid="{D5CDD505-2E9C-101B-9397-08002B2CF9AE}" pid="3" name="_Version">
    <vt:lpwstr>0908</vt:lpwstr>
  </property>
</Properties>
</file>