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_privat_2026\CF_DATA\CARS_Bikes\CLASSIC_MINI\ENGINE_WORK_tools\"/>
    </mc:Choice>
  </mc:AlternateContent>
  <xr:revisionPtr revIDLastSave="0" documentId="13_ncr:1_{899D6C06-BF24-4E6D-827A-CA6289B393BA}" xr6:coauthVersionLast="47" xr6:coauthVersionMax="47" xr10:uidLastSave="{00000000-0000-0000-0000-000000000000}"/>
  <bookViews>
    <workbookView xWindow="3787" yWindow="293" windowWidth="24758" windowHeight="16274" xr2:uid="{7B6B1A65-981D-4E59-BDB2-C4991A1C1F48}"/>
  </bookViews>
  <sheets>
    <sheet name="BWR close ratio dog" sheetId="1" r:id="rId1"/>
    <sheet name="MED DOG2424_388" sheetId="9" r:id="rId2"/>
    <sheet name="MED DOG 2423_407" sheetId="10" r:id="rId3"/>
    <sheet name="MED Race" sheetId="4" r:id="rId4"/>
    <sheet name="Mini Spares C-STN 48" sheetId="2" r:id="rId5"/>
    <sheet name="Mini Spares Clubman SC EVO" sheetId="6" r:id="rId6"/>
    <sheet name="Quaife QKE5A" sheetId="11" r:id="rId7"/>
    <sheet name="4synrcho (2)" sheetId="7" r:id="rId8"/>
    <sheet name="SwiftTune standing start" sheetId="3" r:id="rId9"/>
    <sheet name="4synrcho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1" l="1"/>
  <c r="E72" i="11"/>
  <c r="D72" i="11"/>
  <c r="D71" i="11"/>
  <c r="H23" i="11"/>
  <c r="H21" i="11"/>
  <c r="H19" i="11"/>
  <c r="E96" i="11"/>
  <c r="D64" i="11"/>
  <c r="H63" i="11"/>
  <c r="G63" i="11"/>
  <c r="E63" i="11"/>
  <c r="D63" i="11"/>
  <c r="D62" i="11"/>
  <c r="D61" i="11"/>
  <c r="H60" i="11"/>
  <c r="D59" i="11"/>
  <c r="D58" i="11"/>
  <c r="G55" i="11"/>
  <c r="E55" i="11"/>
  <c r="H54" i="11"/>
  <c r="D52" i="11"/>
  <c r="D51" i="11"/>
  <c r="D50" i="11"/>
  <c r="H49" i="11"/>
  <c r="G49" i="11"/>
  <c r="F49" i="11"/>
  <c r="E49" i="11"/>
  <c r="D48" i="11"/>
  <c r="H46" i="11"/>
  <c r="H55" i="11" s="1"/>
  <c r="V37" i="11"/>
  <c r="U37" i="11"/>
  <c r="T37" i="11"/>
  <c r="S37" i="11"/>
  <c r="R37" i="11"/>
  <c r="Q37" i="11"/>
  <c r="P37" i="11"/>
  <c r="O37" i="11"/>
  <c r="N37" i="11"/>
  <c r="M37" i="11"/>
  <c r="L37" i="11"/>
  <c r="K32" i="11"/>
  <c r="L46" i="11" s="1"/>
  <c r="J32" i="11"/>
  <c r="E70" i="11" s="1"/>
  <c r="I32" i="11"/>
  <c r="F4" i="11" s="1"/>
  <c r="H32" i="11"/>
  <c r="I46" i="11" s="1"/>
  <c r="G32" i="11"/>
  <c r="F32" i="11"/>
  <c r="G46" i="11" s="1"/>
  <c r="E32" i="11"/>
  <c r="F46" i="11" s="1"/>
  <c r="F60" i="11" s="1"/>
  <c r="D32" i="11"/>
  <c r="E46" i="11" s="1"/>
  <c r="C32" i="11"/>
  <c r="D46" i="11" s="1"/>
  <c r="D60" i="11" s="1"/>
  <c r="S23" i="11"/>
  <c r="R23" i="11"/>
  <c r="Q23" i="11"/>
  <c r="P23" i="11"/>
  <c r="O23" i="11"/>
  <c r="N23" i="11"/>
  <c r="L23" i="11"/>
  <c r="K23" i="11"/>
  <c r="J23" i="11"/>
  <c r="I23" i="11"/>
  <c r="G23" i="11"/>
  <c r="F23" i="11"/>
  <c r="E23" i="11"/>
  <c r="D23" i="11"/>
  <c r="C23" i="11"/>
  <c r="S21" i="11"/>
  <c r="R21" i="11"/>
  <c r="Q21" i="11"/>
  <c r="P21" i="11"/>
  <c r="O21" i="11"/>
  <c r="N21" i="11"/>
  <c r="L21" i="11"/>
  <c r="K21" i="11"/>
  <c r="J21" i="11"/>
  <c r="I21" i="11"/>
  <c r="G21" i="11"/>
  <c r="F21" i="11"/>
  <c r="E21" i="11"/>
  <c r="D21" i="11"/>
  <c r="C21" i="11"/>
  <c r="S19" i="11"/>
  <c r="R19" i="11"/>
  <c r="Q19" i="11"/>
  <c r="P19" i="11"/>
  <c r="O19" i="11"/>
  <c r="N19" i="11"/>
  <c r="L19" i="11"/>
  <c r="K19" i="11"/>
  <c r="J19" i="11"/>
  <c r="I19" i="11"/>
  <c r="G19" i="11"/>
  <c r="F19" i="11"/>
  <c r="E19" i="11"/>
  <c r="D19" i="11"/>
  <c r="C19" i="11"/>
  <c r="H10" i="11"/>
  <c r="G10" i="11"/>
  <c r="F10" i="11"/>
  <c r="D9" i="11"/>
  <c r="G9" i="11" s="1"/>
  <c r="D8" i="11"/>
  <c r="H7" i="11"/>
  <c r="F7" i="11"/>
  <c r="H6" i="11"/>
  <c r="G6" i="11"/>
  <c r="N3" i="11"/>
  <c r="N8" i="11" s="1"/>
  <c r="M3" i="11"/>
  <c r="M8" i="11" s="1"/>
  <c r="L3" i="11"/>
  <c r="K3" i="11"/>
  <c r="K9" i="11" s="1"/>
  <c r="J3" i="11"/>
  <c r="I3" i="11"/>
  <c r="I7" i="11" s="1"/>
  <c r="H3" i="11"/>
  <c r="G3" i="11"/>
  <c r="G7" i="11" s="1"/>
  <c r="F3" i="11"/>
  <c r="E96" i="2"/>
  <c r="E70" i="10"/>
  <c r="E96" i="9"/>
  <c r="E96" i="10"/>
  <c r="F72" i="10"/>
  <c r="E72" i="10"/>
  <c r="D72" i="10"/>
  <c r="D71" i="10"/>
  <c r="K57" i="10"/>
  <c r="K46" i="10"/>
  <c r="K48" i="10" s="1"/>
  <c r="V37" i="10"/>
  <c r="U37" i="10"/>
  <c r="T37" i="10"/>
  <c r="S37" i="10"/>
  <c r="R37" i="10"/>
  <c r="Q37" i="10"/>
  <c r="P37" i="10"/>
  <c r="O37" i="10"/>
  <c r="N37" i="10"/>
  <c r="M37" i="10"/>
  <c r="L37" i="10"/>
  <c r="K32" i="10"/>
  <c r="L46" i="10" s="1"/>
  <c r="J32" i="10"/>
  <c r="I32" i="10"/>
  <c r="F4" i="10" s="1"/>
  <c r="F6" i="10" s="1"/>
  <c r="H32" i="10"/>
  <c r="I46" i="10" s="1"/>
  <c r="G32" i="10"/>
  <c r="H46" i="10" s="1"/>
  <c r="F32" i="10"/>
  <c r="G46" i="10" s="1"/>
  <c r="E32" i="10"/>
  <c r="F46" i="10" s="1"/>
  <c r="D32" i="10"/>
  <c r="E46" i="10" s="1"/>
  <c r="C32" i="10"/>
  <c r="D46" i="10" s="1"/>
  <c r="R23" i="10"/>
  <c r="Q23" i="10"/>
  <c r="P23" i="10"/>
  <c r="O23" i="10"/>
  <c r="N23" i="10"/>
  <c r="M23" i="10"/>
  <c r="K23" i="10"/>
  <c r="J23" i="10"/>
  <c r="I23" i="10"/>
  <c r="H23" i="10"/>
  <c r="G23" i="10"/>
  <c r="F23" i="10"/>
  <c r="E23" i="10"/>
  <c r="D23" i="10"/>
  <c r="C23" i="10"/>
  <c r="R21" i="10"/>
  <c r="Q21" i="10"/>
  <c r="P21" i="10"/>
  <c r="O21" i="10"/>
  <c r="N21" i="10"/>
  <c r="M21" i="10"/>
  <c r="K21" i="10"/>
  <c r="J21" i="10"/>
  <c r="I21" i="10"/>
  <c r="H21" i="10"/>
  <c r="G21" i="10"/>
  <c r="F21" i="10"/>
  <c r="E21" i="10"/>
  <c r="D21" i="10"/>
  <c r="C21" i="10"/>
  <c r="R19" i="10"/>
  <c r="Q19" i="10"/>
  <c r="P19" i="10"/>
  <c r="O19" i="10"/>
  <c r="N19" i="10"/>
  <c r="M19" i="10"/>
  <c r="K19" i="10"/>
  <c r="J19" i="10"/>
  <c r="I19" i="10"/>
  <c r="H19" i="10"/>
  <c r="G19" i="10"/>
  <c r="F19" i="10"/>
  <c r="E19" i="10"/>
  <c r="D19" i="10"/>
  <c r="C19" i="10"/>
  <c r="M10" i="10"/>
  <c r="L10" i="10"/>
  <c r="K10" i="10"/>
  <c r="J10" i="10"/>
  <c r="I10" i="10"/>
  <c r="H10" i="10"/>
  <c r="G10" i="10"/>
  <c r="F10" i="10"/>
  <c r="L9" i="10"/>
  <c r="G9" i="10"/>
  <c r="D9" i="10"/>
  <c r="D8" i="10"/>
  <c r="L96" i="10" s="1"/>
  <c r="M7" i="10"/>
  <c r="L7" i="10"/>
  <c r="G7" i="10"/>
  <c r="M6" i="10"/>
  <c r="L6" i="10"/>
  <c r="K6" i="10"/>
  <c r="J6" i="10"/>
  <c r="I6" i="10"/>
  <c r="H6" i="10"/>
  <c r="G6" i="10"/>
  <c r="N3" i="10"/>
  <c r="N9" i="10" s="1"/>
  <c r="M3" i="10"/>
  <c r="M9" i="10" s="1"/>
  <c r="L3" i="10"/>
  <c r="K3" i="10"/>
  <c r="K9" i="10" s="1"/>
  <c r="J3" i="10"/>
  <c r="J9" i="10" s="1"/>
  <c r="I3" i="10"/>
  <c r="I9" i="10" s="1"/>
  <c r="H3" i="10"/>
  <c r="H9" i="10" s="1"/>
  <c r="G3" i="10"/>
  <c r="F3" i="10"/>
  <c r="F9" i="10" s="1"/>
  <c r="F111" i="9"/>
  <c r="E111" i="9"/>
  <c r="D111" i="9"/>
  <c r="J111" i="9" s="1"/>
  <c r="P111" i="9" s="1"/>
  <c r="L96" i="9"/>
  <c r="F91" i="9"/>
  <c r="F115" i="9" s="1"/>
  <c r="E91" i="9"/>
  <c r="E115" i="9" s="1"/>
  <c r="F87" i="9"/>
  <c r="E87" i="9"/>
  <c r="D87" i="9"/>
  <c r="G86" i="9"/>
  <c r="G110" i="9" s="1"/>
  <c r="F86" i="9"/>
  <c r="F110" i="9" s="1"/>
  <c r="E86" i="9"/>
  <c r="E110" i="9" s="1"/>
  <c r="G82" i="9"/>
  <c r="G106" i="9" s="1"/>
  <c r="M106" i="9" s="1"/>
  <c r="S106" i="9" s="1"/>
  <c r="F82" i="9"/>
  <c r="F106" i="9" s="1"/>
  <c r="L106" i="9" s="1"/>
  <c r="R106" i="9" s="1"/>
  <c r="E82" i="9"/>
  <c r="E106" i="9" s="1"/>
  <c r="K106" i="9" s="1"/>
  <c r="Q106" i="9" s="1"/>
  <c r="D82" i="9"/>
  <c r="D106" i="9" s="1"/>
  <c r="J106" i="9" s="1"/>
  <c r="P106" i="9" s="1"/>
  <c r="G81" i="9"/>
  <c r="G105" i="9" s="1"/>
  <c r="F81" i="9"/>
  <c r="F105" i="9" s="1"/>
  <c r="E81" i="9"/>
  <c r="E105" i="9" s="1"/>
  <c r="F77" i="9"/>
  <c r="F101" i="9" s="1"/>
  <c r="L101" i="9" s="1"/>
  <c r="R101" i="9" s="1"/>
  <c r="E77" i="9"/>
  <c r="E101" i="9" s="1"/>
  <c r="K101" i="9" s="1"/>
  <c r="Q101" i="9" s="1"/>
  <c r="D77" i="9"/>
  <c r="D101" i="9" s="1"/>
  <c r="J101" i="9" s="1"/>
  <c r="P101" i="9" s="1"/>
  <c r="E76" i="9"/>
  <c r="E100" i="9" s="1"/>
  <c r="F72" i="9"/>
  <c r="E72" i="9"/>
  <c r="D72" i="9"/>
  <c r="D71" i="9"/>
  <c r="K64" i="9"/>
  <c r="J64" i="9"/>
  <c r="H64" i="9"/>
  <c r="G64" i="9"/>
  <c r="K62" i="9"/>
  <c r="J62" i="9"/>
  <c r="H62" i="9"/>
  <c r="G62" i="9"/>
  <c r="F62" i="9"/>
  <c r="E62" i="9"/>
  <c r="F60" i="9"/>
  <c r="E60" i="9"/>
  <c r="D60" i="9"/>
  <c r="F58" i="9"/>
  <c r="E58" i="9"/>
  <c r="D58" i="9"/>
  <c r="L57" i="9"/>
  <c r="K57" i="9"/>
  <c r="J57" i="9"/>
  <c r="E56" i="9"/>
  <c r="D56" i="9"/>
  <c r="L55" i="9"/>
  <c r="K55" i="9"/>
  <c r="J55" i="9"/>
  <c r="K53" i="9"/>
  <c r="J53" i="9"/>
  <c r="H53" i="9"/>
  <c r="F53" i="9"/>
  <c r="J51" i="9"/>
  <c r="H51" i="9"/>
  <c r="G51" i="9"/>
  <c r="F51" i="9"/>
  <c r="E51" i="9"/>
  <c r="D51" i="9"/>
  <c r="H49" i="9"/>
  <c r="G49" i="9"/>
  <c r="F49" i="9"/>
  <c r="E49" i="9"/>
  <c r="D49" i="9"/>
  <c r="F47" i="9"/>
  <c r="E47" i="9"/>
  <c r="D47" i="9"/>
  <c r="L46" i="9"/>
  <c r="L53" i="9" s="1"/>
  <c r="K46" i="9"/>
  <c r="J46" i="9"/>
  <c r="V37" i="9"/>
  <c r="U37" i="9"/>
  <c r="T37" i="9"/>
  <c r="S37" i="9"/>
  <c r="R37" i="9"/>
  <c r="Q37" i="9"/>
  <c r="P37" i="9"/>
  <c r="O37" i="9"/>
  <c r="N37" i="9"/>
  <c r="M37" i="9"/>
  <c r="L37" i="9"/>
  <c r="K32" i="9"/>
  <c r="J32" i="9"/>
  <c r="E70" i="9" s="1"/>
  <c r="I32" i="9"/>
  <c r="H32" i="9"/>
  <c r="I46" i="9" s="1"/>
  <c r="G32" i="9"/>
  <c r="H46" i="9" s="1"/>
  <c r="H60" i="9" s="1"/>
  <c r="F32" i="9"/>
  <c r="G46" i="9" s="1"/>
  <c r="G53" i="9" s="1"/>
  <c r="E32" i="9"/>
  <c r="F46" i="9" s="1"/>
  <c r="D32" i="9"/>
  <c r="E46" i="9" s="1"/>
  <c r="C32" i="9"/>
  <c r="D46" i="9" s="1"/>
  <c r="R23" i="9"/>
  <c r="Q23" i="9"/>
  <c r="P23" i="9"/>
  <c r="O23" i="9"/>
  <c r="N23" i="9"/>
  <c r="M23" i="9"/>
  <c r="K23" i="9"/>
  <c r="J23" i="9"/>
  <c r="I23" i="9"/>
  <c r="H23" i="9"/>
  <c r="G23" i="9"/>
  <c r="F23" i="9"/>
  <c r="E23" i="9"/>
  <c r="D23" i="9"/>
  <c r="C23" i="9"/>
  <c r="R21" i="9"/>
  <c r="Q21" i="9"/>
  <c r="P21" i="9"/>
  <c r="O21" i="9"/>
  <c r="N21" i="9"/>
  <c r="M21" i="9"/>
  <c r="K21" i="9"/>
  <c r="J21" i="9"/>
  <c r="I21" i="9"/>
  <c r="H21" i="9"/>
  <c r="G21" i="9"/>
  <c r="F21" i="9"/>
  <c r="E21" i="9"/>
  <c r="D21" i="9"/>
  <c r="C21" i="9"/>
  <c r="R19" i="9"/>
  <c r="Q19" i="9"/>
  <c r="P19" i="9"/>
  <c r="O19" i="9"/>
  <c r="N19" i="9"/>
  <c r="M19" i="9"/>
  <c r="K19" i="9"/>
  <c r="J19" i="9"/>
  <c r="I19" i="9"/>
  <c r="H19" i="9"/>
  <c r="G19" i="9"/>
  <c r="F19" i="9"/>
  <c r="E19" i="9"/>
  <c r="D19" i="9"/>
  <c r="C19" i="9"/>
  <c r="L10" i="9"/>
  <c r="K10" i="9"/>
  <c r="J10" i="9"/>
  <c r="I10" i="9"/>
  <c r="H10" i="9"/>
  <c r="G10" i="9"/>
  <c r="F10" i="9"/>
  <c r="D9" i="9"/>
  <c r="L9" i="9" s="1"/>
  <c r="I8" i="9"/>
  <c r="H8" i="9"/>
  <c r="D8" i="9"/>
  <c r="N7" i="9"/>
  <c r="L7" i="9"/>
  <c r="J7" i="9"/>
  <c r="I7" i="9"/>
  <c r="G7" i="9"/>
  <c r="F7" i="9"/>
  <c r="L6" i="9"/>
  <c r="K6" i="9"/>
  <c r="J6" i="9"/>
  <c r="I6" i="9"/>
  <c r="H6" i="9"/>
  <c r="G6" i="9"/>
  <c r="F4" i="9"/>
  <c r="F6" i="9" s="1"/>
  <c r="N3" i="9"/>
  <c r="N9" i="9" s="1"/>
  <c r="M3" i="9"/>
  <c r="L3" i="9"/>
  <c r="K3" i="9"/>
  <c r="K9" i="9" s="1"/>
  <c r="J3" i="9"/>
  <c r="I3" i="9"/>
  <c r="H3" i="9"/>
  <c r="H9" i="9" s="1"/>
  <c r="G3" i="9"/>
  <c r="F3" i="9"/>
  <c r="I57" i="11" l="1"/>
  <c r="I54" i="11"/>
  <c r="I55" i="11"/>
  <c r="I63" i="11"/>
  <c r="I60" i="11"/>
  <c r="I49" i="11"/>
  <c r="M9" i="11"/>
  <c r="K6" i="11"/>
  <c r="K10" i="11"/>
  <c r="F63" i="11"/>
  <c r="N9" i="11"/>
  <c r="M6" i="11"/>
  <c r="K7" i="11"/>
  <c r="N6" i="11"/>
  <c r="M7" i="11"/>
  <c r="J46" i="11"/>
  <c r="J48" i="11" s="1"/>
  <c r="D56" i="11"/>
  <c r="I6" i="11"/>
  <c r="I10" i="11"/>
  <c r="N7" i="11"/>
  <c r="D47" i="11"/>
  <c r="K8" i="11"/>
  <c r="F47" i="11"/>
  <c r="L61" i="11"/>
  <c r="L63" i="11"/>
  <c r="L54" i="11"/>
  <c r="L55" i="11"/>
  <c r="L56" i="11"/>
  <c r="L48" i="11"/>
  <c r="L53" i="11"/>
  <c r="L64" i="11"/>
  <c r="L47" i="11"/>
  <c r="L59" i="11"/>
  <c r="L58" i="11"/>
  <c r="L50" i="11"/>
  <c r="L52" i="11"/>
  <c r="L51" i="11"/>
  <c r="L49" i="11"/>
  <c r="L60" i="11"/>
  <c r="L57" i="11"/>
  <c r="L62" i="11"/>
  <c r="G90" i="11"/>
  <c r="G114" i="11" s="1"/>
  <c r="G85" i="11"/>
  <c r="G109" i="11" s="1"/>
  <c r="G80" i="11"/>
  <c r="G104" i="11" s="1"/>
  <c r="G75" i="11"/>
  <c r="G99" i="11" s="1"/>
  <c r="E90" i="11"/>
  <c r="E114" i="11" s="1"/>
  <c r="E85" i="11"/>
  <c r="E109" i="11" s="1"/>
  <c r="E80" i="11"/>
  <c r="E104" i="11" s="1"/>
  <c r="E75" i="11"/>
  <c r="E99" i="11" s="1"/>
  <c r="K99" i="11" s="1"/>
  <c r="Q99" i="11" s="1"/>
  <c r="D90" i="11"/>
  <c r="D114" i="11" s="1"/>
  <c r="D85" i="11"/>
  <c r="D109" i="11" s="1"/>
  <c r="D80" i="11"/>
  <c r="D104" i="11" s="1"/>
  <c r="J104" i="11" s="1"/>
  <c r="P104" i="11" s="1"/>
  <c r="D75" i="11"/>
  <c r="D99" i="11" s="1"/>
  <c r="J99" i="11" s="1"/>
  <c r="P99" i="11" s="1"/>
  <c r="G89" i="11"/>
  <c r="G113" i="11" s="1"/>
  <c r="M113" i="11" s="1"/>
  <c r="S113" i="11" s="1"/>
  <c r="G84" i="11"/>
  <c r="G108" i="11" s="1"/>
  <c r="M108" i="11" s="1"/>
  <c r="S108" i="11" s="1"/>
  <c r="G79" i="11"/>
  <c r="G103" i="11" s="1"/>
  <c r="M103" i="11" s="1"/>
  <c r="S103" i="11" s="1"/>
  <c r="G74" i="11"/>
  <c r="G98" i="11" s="1"/>
  <c r="M98" i="11" s="1"/>
  <c r="S98" i="11" s="1"/>
  <c r="G86" i="11"/>
  <c r="G110" i="11" s="1"/>
  <c r="M110" i="11" s="1"/>
  <c r="S110" i="11" s="1"/>
  <c r="F80" i="11"/>
  <c r="F104" i="11" s="1"/>
  <c r="L104" i="11" s="1"/>
  <c r="R104" i="11" s="1"/>
  <c r="D78" i="11"/>
  <c r="D102" i="11" s="1"/>
  <c r="J102" i="11" s="1"/>
  <c r="P102" i="11" s="1"/>
  <c r="F89" i="11"/>
  <c r="F113" i="11" s="1"/>
  <c r="E83" i="11"/>
  <c r="E107" i="11" s="1"/>
  <c r="G82" i="11"/>
  <c r="G106" i="11" s="1"/>
  <c r="F86" i="11"/>
  <c r="F110" i="11" s="1"/>
  <c r="F79" i="11"/>
  <c r="F103" i="11" s="1"/>
  <c r="G91" i="11"/>
  <c r="G115" i="11" s="1"/>
  <c r="F85" i="11"/>
  <c r="F109" i="11" s="1"/>
  <c r="G78" i="11"/>
  <c r="G102" i="11" s="1"/>
  <c r="E91" i="11"/>
  <c r="E115" i="11" s="1"/>
  <c r="K115" i="11" s="1"/>
  <c r="Q115" i="11" s="1"/>
  <c r="E84" i="11"/>
  <c r="E108" i="11" s="1"/>
  <c r="E78" i="11"/>
  <c r="E102" i="11" s="1"/>
  <c r="D84" i="11"/>
  <c r="D108" i="11" s="1"/>
  <c r="J108" i="11" s="1"/>
  <c r="P108" i="11" s="1"/>
  <c r="G88" i="11"/>
  <c r="G112" i="11" s="1"/>
  <c r="M112" i="11" s="1"/>
  <c r="S112" i="11" s="1"/>
  <c r="E86" i="11"/>
  <c r="E110" i="11" s="1"/>
  <c r="K110" i="11" s="1"/>
  <c r="Q110" i="11" s="1"/>
  <c r="E79" i="11"/>
  <c r="E103" i="11" s="1"/>
  <c r="K103" i="11" s="1"/>
  <c r="Q103" i="11" s="1"/>
  <c r="D86" i="11"/>
  <c r="D110" i="11" s="1"/>
  <c r="J110" i="11" s="1"/>
  <c r="P110" i="11" s="1"/>
  <c r="D79" i="11"/>
  <c r="D103" i="11" s="1"/>
  <c r="J103" i="11" s="1"/>
  <c r="P103" i="11" s="1"/>
  <c r="F91" i="11"/>
  <c r="F115" i="11" s="1"/>
  <c r="L115" i="11" s="1"/>
  <c r="R115" i="11" s="1"/>
  <c r="F84" i="11"/>
  <c r="F108" i="11" s="1"/>
  <c r="L108" i="11" s="1"/>
  <c r="R108" i="11" s="1"/>
  <c r="F78" i="11"/>
  <c r="F102" i="11" s="1"/>
  <c r="L102" i="11" s="1"/>
  <c r="R102" i="11" s="1"/>
  <c r="D91" i="11"/>
  <c r="D115" i="11" s="1"/>
  <c r="F83" i="11"/>
  <c r="F107" i="11" s="1"/>
  <c r="F77" i="11"/>
  <c r="F101" i="11" s="1"/>
  <c r="E89" i="11"/>
  <c r="E113" i="11" s="1"/>
  <c r="E77" i="11"/>
  <c r="E101" i="11" s="1"/>
  <c r="D89" i="11"/>
  <c r="D113" i="11" s="1"/>
  <c r="D83" i="11"/>
  <c r="D107" i="11" s="1"/>
  <c r="D77" i="11"/>
  <c r="D101" i="11" s="1"/>
  <c r="F90" i="11"/>
  <c r="F114" i="11" s="1"/>
  <c r="L114" i="11" s="1"/>
  <c r="R114" i="11" s="1"/>
  <c r="G83" i="11"/>
  <c r="G107" i="11" s="1"/>
  <c r="G77" i="11"/>
  <c r="G101" i="11" s="1"/>
  <c r="E74" i="11"/>
  <c r="E98" i="11" s="1"/>
  <c r="K98" i="11" s="1"/>
  <c r="Q98" i="11" s="1"/>
  <c r="F74" i="11"/>
  <c r="F98" i="11" s="1"/>
  <c r="L98" i="11" s="1"/>
  <c r="R98" i="11" s="1"/>
  <c r="F76" i="11"/>
  <c r="F100" i="11" s="1"/>
  <c r="L100" i="11" s="1"/>
  <c r="R100" i="11" s="1"/>
  <c r="F75" i="11"/>
  <c r="F99" i="11" s="1"/>
  <c r="L99" i="11" s="1"/>
  <c r="R99" i="11" s="1"/>
  <c r="E76" i="11"/>
  <c r="E100" i="11" s="1"/>
  <c r="K100" i="11" s="1"/>
  <c r="Q100" i="11" s="1"/>
  <c r="D81" i="11"/>
  <c r="D105" i="11" s="1"/>
  <c r="J105" i="11" s="1"/>
  <c r="P105" i="11" s="1"/>
  <c r="E81" i="11"/>
  <c r="E105" i="11" s="1"/>
  <c r="K105" i="11" s="1"/>
  <c r="Q105" i="11" s="1"/>
  <c r="G81" i="11"/>
  <c r="G105" i="11" s="1"/>
  <c r="M105" i="11" s="1"/>
  <c r="S105" i="11" s="1"/>
  <c r="D82" i="11"/>
  <c r="D106" i="11" s="1"/>
  <c r="J106" i="11" s="1"/>
  <c r="P106" i="11" s="1"/>
  <c r="E82" i="11"/>
  <c r="E106" i="11" s="1"/>
  <c r="H57" i="11"/>
  <c r="H59" i="11"/>
  <c r="H50" i="11"/>
  <c r="H61" i="11"/>
  <c r="H56" i="11"/>
  <c r="H58" i="11"/>
  <c r="H62" i="11"/>
  <c r="H48" i="11"/>
  <c r="H51" i="11"/>
  <c r="H64" i="11"/>
  <c r="H47" i="11"/>
  <c r="H53" i="11"/>
  <c r="F82" i="11"/>
  <c r="F106" i="11" s="1"/>
  <c r="L106" i="11" s="1"/>
  <c r="R106" i="11" s="1"/>
  <c r="F8" i="11"/>
  <c r="F6" i="11"/>
  <c r="J59" i="11"/>
  <c r="J61" i="11"/>
  <c r="J52" i="11"/>
  <c r="J63" i="11"/>
  <c r="F58" i="11"/>
  <c r="E87" i="11"/>
  <c r="E111" i="11" s="1"/>
  <c r="F87" i="11"/>
  <c r="F111" i="11" s="1"/>
  <c r="L111" i="11" s="1"/>
  <c r="R111" i="11" s="1"/>
  <c r="J9" i="11"/>
  <c r="J7" i="11"/>
  <c r="J8" i="11"/>
  <c r="J6" i="11"/>
  <c r="J10" i="11"/>
  <c r="H52" i="11"/>
  <c r="D88" i="11"/>
  <c r="D112" i="11" s="1"/>
  <c r="J112" i="11" s="1"/>
  <c r="P112" i="11" s="1"/>
  <c r="F88" i="11"/>
  <c r="F112" i="11" s="1"/>
  <c r="L112" i="11" s="1"/>
  <c r="R112" i="11" s="1"/>
  <c r="D76" i="11"/>
  <c r="D100" i="11" s="1"/>
  <c r="G76" i="11"/>
  <c r="G100" i="11" s="1"/>
  <c r="F81" i="11"/>
  <c r="F105" i="11" s="1"/>
  <c r="E64" i="11"/>
  <c r="E57" i="11"/>
  <c r="E48" i="11"/>
  <c r="E60" i="11"/>
  <c r="E50" i="11"/>
  <c r="E62" i="11"/>
  <c r="E54" i="11"/>
  <c r="E59" i="11"/>
  <c r="E51" i="11"/>
  <c r="E61" i="11"/>
  <c r="E53" i="11"/>
  <c r="E56" i="11"/>
  <c r="I48" i="11"/>
  <c r="I50" i="11"/>
  <c r="I61" i="11"/>
  <c r="I52" i="11"/>
  <c r="I53" i="11"/>
  <c r="I47" i="11"/>
  <c r="I51" i="11"/>
  <c r="I59" i="11"/>
  <c r="I56" i="11"/>
  <c r="I62" i="11"/>
  <c r="I58" i="11"/>
  <c r="I64" i="11"/>
  <c r="E58" i="11"/>
  <c r="D87" i="11"/>
  <c r="D111" i="11" s="1"/>
  <c r="J111" i="11" s="1"/>
  <c r="P111" i="11" s="1"/>
  <c r="F55" i="11"/>
  <c r="F57" i="11"/>
  <c r="F48" i="11"/>
  <c r="F59" i="11"/>
  <c r="F53" i="11"/>
  <c r="F54" i="11"/>
  <c r="F51" i="11"/>
  <c r="F56" i="11"/>
  <c r="F61" i="11"/>
  <c r="F62" i="11"/>
  <c r="F50" i="11"/>
  <c r="F64" i="11"/>
  <c r="E52" i="11"/>
  <c r="G48" i="11"/>
  <c r="G59" i="11"/>
  <c r="G50" i="11"/>
  <c r="G57" i="11"/>
  <c r="G54" i="11"/>
  <c r="G61" i="11"/>
  <c r="G64" i="11"/>
  <c r="G51" i="11"/>
  <c r="G62" i="11"/>
  <c r="G56" i="11"/>
  <c r="G53" i="11"/>
  <c r="G47" i="11"/>
  <c r="K46" i="11"/>
  <c r="F52" i="11"/>
  <c r="G58" i="11"/>
  <c r="G52" i="11"/>
  <c r="G87" i="11"/>
  <c r="G111" i="11" s="1"/>
  <c r="M111" i="11" s="1"/>
  <c r="S111" i="11" s="1"/>
  <c r="F9" i="11"/>
  <c r="E47" i="11"/>
  <c r="G60" i="11"/>
  <c r="D74" i="11"/>
  <c r="D98" i="11" s="1"/>
  <c r="E88" i="11"/>
  <c r="E112" i="11" s="1"/>
  <c r="L9" i="11"/>
  <c r="L7" i="11"/>
  <c r="M10" i="11"/>
  <c r="L96" i="11"/>
  <c r="G8" i="11"/>
  <c r="L10" i="11"/>
  <c r="H8" i="11"/>
  <c r="I8" i="11"/>
  <c r="N10" i="11"/>
  <c r="L8" i="11"/>
  <c r="D54" i="11"/>
  <c r="L6" i="11"/>
  <c r="I9" i="11"/>
  <c r="H9" i="11"/>
  <c r="D53" i="11"/>
  <c r="D55" i="11"/>
  <c r="D57" i="11"/>
  <c r="D49" i="11"/>
  <c r="E91" i="10"/>
  <c r="E115" i="10" s="1"/>
  <c r="K115" i="10" s="1"/>
  <c r="Q115" i="10" s="1"/>
  <c r="E86" i="10"/>
  <c r="E110" i="10" s="1"/>
  <c r="K110" i="10" s="1"/>
  <c r="Q110" i="10" s="1"/>
  <c r="E81" i="10"/>
  <c r="E105" i="10" s="1"/>
  <c r="K105" i="10" s="1"/>
  <c r="Q105" i="10" s="1"/>
  <c r="E76" i="10"/>
  <c r="E100" i="10" s="1"/>
  <c r="K100" i="10" s="1"/>
  <c r="Q100" i="10" s="1"/>
  <c r="G90" i="10"/>
  <c r="G114" i="10" s="1"/>
  <c r="M114" i="10" s="1"/>
  <c r="S114" i="10" s="1"/>
  <c r="G80" i="10"/>
  <c r="G104" i="10" s="1"/>
  <c r="M104" i="10" s="1"/>
  <c r="S104" i="10" s="1"/>
  <c r="D91" i="10"/>
  <c r="D115" i="10" s="1"/>
  <c r="J115" i="10" s="1"/>
  <c r="P115" i="10" s="1"/>
  <c r="D86" i="10"/>
  <c r="D110" i="10" s="1"/>
  <c r="J110" i="10" s="1"/>
  <c r="P110" i="10" s="1"/>
  <c r="D81" i="10"/>
  <c r="D105" i="10" s="1"/>
  <c r="J105" i="10" s="1"/>
  <c r="P105" i="10" s="1"/>
  <c r="D76" i="10"/>
  <c r="D100" i="10" s="1"/>
  <c r="J100" i="10" s="1"/>
  <c r="P100" i="10" s="1"/>
  <c r="G85" i="10"/>
  <c r="G109" i="10" s="1"/>
  <c r="M109" i="10" s="1"/>
  <c r="S109" i="10" s="1"/>
  <c r="G75" i="10"/>
  <c r="G99" i="10" s="1"/>
  <c r="M99" i="10" s="1"/>
  <c r="S99" i="10" s="1"/>
  <c r="D82" i="10"/>
  <c r="D106" i="10" s="1"/>
  <c r="J106" i="10" s="1"/>
  <c r="P106" i="10" s="1"/>
  <c r="F90" i="10"/>
  <c r="F114" i="10" s="1"/>
  <c r="L114" i="10" s="1"/>
  <c r="R114" i="10" s="1"/>
  <c r="F85" i="10"/>
  <c r="F109" i="10" s="1"/>
  <c r="L109" i="10" s="1"/>
  <c r="R109" i="10" s="1"/>
  <c r="F80" i="10"/>
  <c r="F104" i="10" s="1"/>
  <c r="L104" i="10" s="1"/>
  <c r="R104" i="10" s="1"/>
  <c r="F75" i="10"/>
  <c r="F99" i="10" s="1"/>
  <c r="L99" i="10" s="1"/>
  <c r="R99" i="10" s="1"/>
  <c r="E87" i="10"/>
  <c r="E111" i="10" s="1"/>
  <c r="K111" i="10" s="1"/>
  <c r="Q111" i="10" s="1"/>
  <c r="G86" i="10"/>
  <c r="G110" i="10" s="1"/>
  <c r="M110" i="10" s="1"/>
  <c r="S110" i="10" s="1"/>
  <c r="F86" i="10"/>
  <c r="F110" i="10" s="1"/>
  <c r="L110" i="10" s="1"/>
  <c r="R110" i="10" s="1"/>
  <c r="E90" i="10"/>
  <c r="E114" i="10" s="1"/>
  <c r="K114" i="10" s="1"/>
  <c r="Q114" i="10" s="1"/>
  <c r="E85" i="10"/>
  <c r="E109" i="10" s="1"/>
  <c r="K109" i="10" s="1"/>
  <c r="Q109" i="10" s="1"/>
  <c r="E80" i="10"/>
  <c r="E104" i="10" s="1"/>
  <c r="K104" i="10" s="1"/>
  <c r="Q104" i="10" s="1"/>
  <c r="E75" i="10"/>
  <c r="E99" i="10" s="1"/>
  <c r="K99" i="10" s="1"/>
  <c r="Q99" i="10" s="1"/>
  <c r="G81" i="10"/>
  <c r="G105" i="10" s="1"/>
  <c r="M105" i="10" s="1"/>
  <c r="S105" i="10" s="1"/>
  <c r="D90" i="10"/>
  <c r="D114" i="10" s="1"/>
  <c r="J114" i="10" s="1"/>
  <c r="P114" i="10" s="1"/>
  <c r="D85" i="10"/>
  <c r="D109" i="10" s="1"/>
  <c r="J109" i="10" s="1"/>
  <c r="P109" i="10" s="1"/>
  <c r="D80" i="10"/>
  <c r="D104" i="10" s="1"/>
  <c r="J104" i="10" s="1"/>
  <c r="P104" i="10" s="1"/>
  <c r="D75" i="10"/>
  <c r="D99" i="10" s="1"/>
  <c r="J99" i="10" s="1"/>
  <c r="P99" i="10" s="1"/>
  <c r="F91" i="10"/>
  <c r="F115" i="10" s="1"/>
  <c r="L115" i="10" s="1"/>
  <c r="R115" i="10" s="1"/>
  <c r="G89" i="10"/>
  <c r="G113" i="10" s="1"/>
  <c r="M113" i="10" s="1"/>
  <c r="S113" i="10" s="1"/>
  <c r="G84" i="10"/>
  <c r="G108" i="10" s="1"/>
  <c r="M108" i="10" s="1"/>
  <c r="S108" i="10" s="1"/>
  <c r="G79" i="10"/>
  <c r="G103" i="10" s="1"/>
  <c r="M103" i="10" s="1"/>
  <c r="S103" i="10" s="1"/>
  <c r="G74" i="10"/>
  <c r="G98" i="10" s="1"/>
  <c r="M98" i="10" s="1"/>
  <c r="S98" i="10" s="1"/>
  <c r="F89" i="10"/>
  <c r="F113" i="10" s="1"/>
  <c r="L113" i="10" s="1"/>
  <c r="R113" i="10" s="1"/>
  <c r="F84" i="10"/>
  <c r="F108" i="10" s="1"/>
  <c r="L108" i="10" s="1"/>
  <c r="R108" i="10" s="1"/>
  <c r="F79" i="10"/>
  <c r="F103" i="10" s="1"/>
  <c r="L103" i="10" s="1"/>
  <c r="R103" i="10" s="1"/>
  <c r="F74" i="10"/>
  <c r="F98" i="10" s="1"/>
  <c r="L98" i="10" s="1"/>
  <c r="R98" i="10" s="1"/>
  <c r="F78" i="10"/>
  <c r="F102" i="10" s="1"/>
  <c r="L102" i="10" s="1"/>
  <c r="R102" i="10" s="1"/>
  <c r="D77" i="10"/>
  <c r="D101" i="10" s="1"/>
  <c r="J101" i="10" s="1"/>
  <c r="P101" i="10" s="1"/>
  <c r="E89" i="10"/>
  <c r="E113" i="10" s="1"/>
  <c r="K113" i="10" s="1"/>
  <c r="Q113" i="10" s="1"/>
  <c r="E84" i="10"/>
  <c r="E108" i="10" s="1"/>
  <c r="K108" i="10" s="1"/>
  <c r="Q108" i="10" s="1"/>
  <c r="E79" i="10"/>
  <c r="E103" i="10" s="1"/>
  <c r="K103" i="10" s="1"/>
  <c r="Q103" i="10" s="1"/>
  <c r="E74" i="10"/>
  <c r="E98" i="10" s="1"/>
  <c r="K98" i="10" s="1"/>
  <c r="Q98" i="10" s="1"/>
  <c r="F88" i="10"/>
  <c r="F112" i="10" s="1"/>
  <c r="L112" i="10" s="1"/>
  <c r="R112" i="10" s="1"/>
  <c r="F83" i="10"/>
  <c r="F107" i="10" s="1"/>
  <c r="L107" i="10" s="1"/>
  <c r="R107" i="10" s="1"/>
  <c r="E88" i="10"/>
  <c r="E112" i="10" s="1"/>
  <c r="K112" i="10" s="1"/>
  <c r="Q112" i="10" s="1"/>
  <c r="E83" i="10"/>
  <c r="E107" i="10" s="1"/>
  <c r="K107" i="10" s="1"/>
  <c r="Q107" i="10" s="1"/>
  <c r="E78" i="10"/>
  <c r="E102" i="10" s="1"/>
  <c r="K102" i="10" s="1"/>
  <c r="Q102" i="10" s="1"/>
  <c r="G77" i="10"/>
  <c r="G101" i="10" s="1"/>
  <c r="M101" i="10" s="1"/>
  <c r="S101" i="10" s="1"/>
  <c r="F87" i="10"/>
  <c r="F111" i="10" s="1"/>
  <c r="L111" i="10" s="1"/>
  <c r="R111" i="10" s="1"/>
  <c r="F77" i="10"/>
  <c r="F101" i="10" s="1"/>
  <c r="L101" i="10" s="1"/>
  <c r="R101" i="10" s="1"/>
  <c r="E82" i="10"/>
  <c r="E106" i="10" s="1"/>
  <c r="K106" i="10" s="1"/>
  <c r="Q106" i="10" s="1"/>
  <c r="D87" i="10"/>
  <c r="D111" i="10" s="1"/>
  <c r="J111" i="10" s="1"/>
  <c r="P111" i="10" s="1"/>
  <c r="G91" i="10"/>
  <c r="G115" i="10" s="1"/>
  <c r="M115" i="10" s="1"/>
  <c r="S115" i="10" s="1"/>
  <c r="F76" i="10"/>
  <c r="F100" i="10" s="1"/>
  <c r="L100" i="10" s="1"/>
  <c r="R100" i="10" s="1"/>
  <c r="D89" i="10"/>
  <c r="D113" i="10" s="1"/>
  <c r="J113" i="10" s="1"/>
  <c r="P113" i="10" s="1"/>
  <c r="D84" i="10"/>
  <c r="D108" i="10" s="1"/>
  <c r="J108" i="10" s="1"/>
  <c r="P108" i="10" s="1"/>
  <c r="D79" i="10"/>
  <c r="D103" i="10" s="1"/>
  <c r="J103" i="10" s="1"/>
  <c r="P103" i="10" s="1"/>
  <c r="D74" i="10"/>
  <c r="D98" i="10" s="1"/>
  <c r="J98" i="10" s="1"/>
  <c r="P98" i="10" s="1"/>
  <c r="G88" i="10"/>
  <c r="G112" i="10" s="1"/>
  <c r="M112" i="10" s="1"/>
  <c r="S112" i="10" s="1"/>
  <c r="G83" i="10"/>
  <c r="G107" i="10" s="1"/>
  <c r="M107" i="10" s="1"/>
  <c r="S107" i="10" s="1"/>
  <c r="G78" i="10"/>
  <c r="G102" i="10" s="1"/>
  <c r="M102" i="10" s="1"/>
  <c r="S102" i="10" s="1"/>
  <c r="D88" i="10"/>
  <c r="D112" i="10" s="1"/>
  <c r="J112" i="10" s="1"/>
  <c r="P112" i="10" s="1"/>
  <c r="D83" i="10"/>
  <c r="D107" i="10" s="1"/>
  <c r="J107" i="10" s="1"/>
  <c r="P107" i="10" s="1"/>
  <c r="D78" i="10"/>
  <c r="D102" i="10" s="1"/>
  <c r="J102" i="10" s="1"/>
  <c r="P102" i="10" s="1"/>
  <c r="G87" i="10"/>
  <c r="G111" i="10" s="1"/>
  <c r="M111" i="10" s="1"/>
  <c r="S111" i="10" s="1"/>
  <c r="G82" i="10"/>
  <c r="G106" i="10" s="1"/>
  <c r="M106" i="10" s="1"/>
  <c r="S106" i="10" s="1"/>
  <c r="F82" i="10"/>
  <c r="F106" i="10" s="1"/>
  <c r="L106" i="10" s="1"/>
  <c r="R106" i="10" s="1"/>
  <c r="E77" i="10"/>
  <c r="E101" i="10" s="1"/>
  <c r="K101" i="10" s="1"/>
  <c r="Q101" i="10" s="1"/>
  <c r="G76" i="10"/>
  <c r="G100" i="10" s="1"/>
  <c r="M100" i="10" s="1"/>
  <c r="S100" i="10" s="1"/>
  <c r="F81" i="10"/>
  <c r="F105" i="10" s="1"/>
  <c r="L105" i="10" s="1"/>
  <c r="R105" i="10" s="1"/>
  <c r="F53" i="10"/>
  <c r="F55" i="10"/>
  <c r="F64" i="10"/>
  <c r="F57" i="10"/>
  <c r="F48" i="10"/>
  <c r="F54" i="10"/>
  <c r="F47" i="10"/>
  <c r="F59" i="10"/>
  <c r="F51" i="10"/>
  <c r="F50" i="10"/>
  <c r="F61" i="10"/>
  <c r="F52" i="10"/>
  <c r="F49" i="10"/>
  <c r="F63" i="10"/>
  <c r="F60" i="10"/>
  <c r="F56" i="10"/>
  <c r="F58" i="10"/>
  <c r="F62" i="10"/>
  <c r="D51" i="10"/>
  <c r="D53" i="10"/>
  <c r="D56" i="10"/>
  <c r="D47" i="10"/>
  <c r="D62" i="10"/>
  <c r="D64" i="10"/>
  <c r="D52" i="10"/>
  <c r="D55" i="10"/>
  <c r="D57" i="10"/>
  <c r="D60" i="10"/>
  <c r="D48" i="10"/>
  <c r="D49" i="10"/>
  <c r="D59" i="10"/>
  <c r="D63" i="10"/>
  <c r="D50" i="10"/>
  <c r="D61" i="10"/>
  <c r="D54" i="10"/>
  <c r="D58" i="10"/>
  <c r="E62" i="10"/>
  <c r="E64" i="10"/>
  <c r="E58" i="10"/>
  <c r="E53" i="10"/>
  <c r="E55" i="10"/>
  <c r="E47" i="10"/>
  <c r="E57" i="10"/>
  <c r="E54" i="10"/>
  <c r="E48" i="10"/>
  <c r="E59" i="10"/>
  <c r="E51" i="10"/>
  <c r="E50" i="10"/>
  <c r="E63" i="10"/>
  <c r="E49" i="10"/>
  <c r="E61" i="10"/>
  <c r="E52" i="10"/>
  <c r="E56" i="10"/>
  <c r="E60" i="10"/>
  <c r="G64" i="10"/>
  <c r="G56" i="10"/>
  <c r="G58" i="10"/>
  <c r="G55" i="10"/>
  <c r="G57" i="10"/>
  <c r="G48" i="10"/>
  <c r="G60" i="10"/>
  <c r="G59" i="10"/>
  <c r="G49" i="10"/>
  <c r="G50" i="10"/>
  <c r="G51" i="10"/>
  <c r="G61" i="10"/>
  <c r="G52" i="10"/>
  <c r="G62" i="10"/>
  <c r="G63" i="10"/>
  <c r="G54" i="10"/>
  <c r="G47" i="10"/>
  <c r="G53" i="10"/>
  <c r="L59" i="10"/>
  <c r="L50" i="10"/>
  <c r="L61" i="10"/>
  <c r="L53" i="10"/>
  <c r="L52" i="10"/>
  <c r="L63" i="10"/>
  <c r="L51" i="10"/>
  <c r="L54" i="10"/>
  <c r="L64" i="10"/>
  <c r="L56" i="10"/>
  <c r="L47" i="10"/>
  <c r="L60" i="10"/>
  <c r="L55" i="10"/>
  <c r="L57" i="10"/>
  <c r="L58" i="10"/>
  <c r="L48" i="10"/>
  <c r="L49" i="10"/>
  <c r="L62" i="10"/>
  <c r="H55" i="10"/>
  <c r="H62" i="10"/>
  <c r="H57" i="10"/>
  <c r="H48" i="10"/>
  <c r="H47" i="10"/>
  <c r="H59" i="10"/>
  <c r="H50" i="10"/>
  <c r="H61" i="10"/>
  <c r="H51" i="10"/>
  <c r="H52" i="10"/>
  <c r="H63" i="10"/>
  <c r="H56" i="10"/>
  <c r="H53" i="10"/>
  <c r="H54" i="10"/>
  <c r="H60" i="10"/>
  <c r="H64" i="10"/>
  <c r="H58" i="10"/>
  <c r="H49" i="10"/>
  <c r="I48" i="10"/>
  <c r="I55" i="10"/>
  <c r="I57" i="10"/>
  <c r="I59" i="10"/>
  <c r="I50" i="10"/>
  <c r="I61" i="10"/>
  <c r="I52" i="10"/>
  <c r="I51" i="10"/>
  <c r="I63" i="10"/>
  <c r="I54" i="10"/>
  <c r="I47" i="10"/>
  <c r="I58" i="10"/>
  <c r="I53" i="10"/>
  <c r="I64" i="10"/>
  <c r="I60" i="10"/>
  <c r="I62" i="10"/>
  <c r="I56" i="10"/>
  <c r="I49" i="10"/>
  <c r="J46" i="10"/>
  <c r="K8" i="10"/>
  <c r="K51" i="10"/>
  <c r="I8" i="10"/>
  <c r="J8" i="10"/>
  <c r="K58" i="10"/>
  <c r="K55" i="10"/>
  <c r="H8" i="10"/>
  <c r="N6" i="10"/>
  <c r="K47" i="10"/>
  <c r="K53" i="10"/>
  <c r="L8" i="10"/>
  <c r="K60" i="10"/>
  <c r="K49" i="10"/>
  <c r="F7" i="10"/>
  <c r="K56" i="10"/>
  <c r="K64" i="10"/>
  <c r="K62" i="10"/>
  <c r="N8" i="10"/>
  <c r="H7" i="10"/>
  <c r="K54" i="10"/>
  <c r="G8" i="10"/>
  <c r="M8" i="10"/>
  <c r="I7" i="10"/>
  <c r="K63" i="10"/>
  <c r="F8" i="10"/>
  <c r="N10" i="10"/>
  <c r="J7" i="10"/>
  <c r="K52" i="10"/>
  <c r="K7" i="10"/>
  <c r="K61" i="10"/>
  <c r="K50" i="10"/>
  <c r="K59" i="10"/>
  <c r="N7" i="10"/>
  <c r="I57" i="9"/>
  <c r="I48" i="9"/>
  <c r="I54" i="9"/>
  <c r="I58" i="9"/>
  <c r="I49" i="9"/>
  <c r="I59" i="9"/>
  <c r="I61" i="9"/>
  <c r="I50" i="9"/>
  <c r="I52" i="9"/>
  <c r="I63" i="9"/>
  <c r="I56" i="9"/>
  <c r="I47" i="9"/>
  <c r="I60" i="9"/>
  <c r="I53" i="9"/>
  <c r="I55" i="9"/>
  <c r="I62" i="9"/>
  <c r="I51" i="9"/>
  <c r="I64" i="9"/>
  <c r="K111" i="9"/>
  <c r="Q111" i="9" s="1"/>
  <c r="L111" i="9"/>
  <c r="R111" i="9" s="1"/>
  <c r="K110" i="9"/>
  <c r="Q110" i="9" s="1"/>
  <c r="L8" i="9"/>
  <c r="K8" i="9"/>
  <c r="D62" i="9"/>
  <c r="D53" i="9"/>
  <c r="D54" i="9"/>
  <c r="D64" i="9"/>
  <c r="D63" i="9"/>
  <c r="D55" i="9"/>
  <c r="D57" i="9"/>
  <c r="D48" i="9"/>
  <c r="D59" i="9"/>
  <c r="D50" i="9"/>
  <c r="D61" i="9"/>
  <c r="D52" i="9"/>
  <c r="L110" i="9"/>
  <c r="R110" i="9" s="1"/>
  <c r="F8" i="9"/>
  <c r="E53" i="9"/>
  <c r="E64" i="9"/>
  <c r="E55" i="9"/>
  <c r="E57" i="9"/>
  <c r="E50" i="9"/>
  <c r="E48" i="9"/>
  <c r="E59" i="9"/>
  <c r="E61" i="9"/>
  <c r="E54" i="9"/>
  <c r="E52" i="9"/>
  <c r="E63" i="9"/>
  <c r="J48" i="9"/>
  <c r="J59" i="9"/>
  <c r="J56" i="9"/>
  <c r="J49" i="9"/>
  <c r="J60" i="9"/>
  <c r="J50" i="9"/>
  <c r="J52" i="9"/>
  <c r="J61" i="9"/>
  <c r="J63" i="9"/>
  <c r="J54" i="9"/>
  <c r="J47" i="9"/>
  <c r="J58" i="9"/>
  <c r="G58" i="9"/>
  <c r="L64" i="9"/>
  <c r="M110" i="9"/>
  <c r="S110" i="9" s="1"/>
  <c r="G8" i="9"/>
  <c r="F64" i="9"/>
  <c r="F55" i="9"/>
  <c r="F61" i="9"/>
  <c r="F48" i="9"/>
  <c r="F52" i="9"/>
  <c r="F57" i="9"/>
  <c r="F59" i="9"/>
  <c r="F50" i="9"/>
  <c r="F56" i="9"/>
  <c r="F63" i="9"/>
  <c r="F54" i="9"/>
  <c r="K59" i="9"/>
  <c r="K50" i="9"/>
  <c r="K47" i="9"/>
  <c r="K61" i="9"/>
  <c r="K56" i="9"/>
  <c r="K52" i="9"/>
  <c r="K63" i="9"/>
  <c r="K54" i="9"/>
  <c r="K51" i="9"/>
  <c r="K58" i="9"/>
  <c r="K49" i="9"/>
  <c r="K60" i="9"/>
  <c r="L59" i="9"/>
  <c r="M9" i="9"/>
  <c r="M7" i="9"/>
  <c r="M10" i="9"/>
  <c r="M6" i="9"/>
  <c r="M8" i="9"/>
  <c r="J8" i="9"/>
  <c r="L115" i="9"/>
  <c r="R115" i="9" s="1"/>
  <c r="D91" i="9"/>
  <c r="D115" i="9" s="1"/>
  <c r="J115" i="9" s="1"/>
  <c r="P115" i="9" s="1"/>
  <c r="D86" i="9"/>
  <c r="D110" i="9" s="1"/>
  <c r="J110" i="9" s="1"/>
  <c r="P110" i="9" s="1"/>
  <c r="D81" i="9"/>
  <c r="D105" i="9" s="1"/>
  <c r="J105" i="9" s="1"/>
  <c r="P105" i="9" s="1"/>
  <c r="D76" i="9"/>
  <c r="D100" i="9" s="1"/>
  <c r="J100" i="9" s="1"/>
  <c r="P100" i="9" s="1"/>
  <c r="G90" i="9"/>
  <c r="G114" i="9" s="1"/>
  <c r="M114" i="9" s="1"/>
  <c r="S114" i="9" s="1"/>
  <c r="G85" i="9"/>
  <c r="G109" i="9" s="1"/>
  <c r="M109" i="9" s="1"/>
  <c r="S109" i="9" s="1"/>
  <c r="G80" i="9"/>
  <c r="G104" i="9" s="1"/>
  <c r="M104" i="9" s="1"/>
  <c r="S104" i="9" s="1"/>
  <c r="G75" i="9"/>
  <c r="G99" i="9" s="1"/>
  <c r="M99" i="9" s="1"/>
  <c r="S99" i="9" s="1"/>
  <c r="E79" i="9"/>
  <c r="E103" i="9" s="1"/>
  <c r="K103" i="9" s="1"/>
  <c r="Q103" i="9" s="1"/>
  <c r="D84" i="9"/>
  <c r="D108" i="9" s="1"/>
  <c r="J108" i="9" s="1"/>
  <c r="P108" i="9" s="1"/>
  <c r="E83" i="9"/>
  <c r="E107" i="9" s="1"/>
  <c r="K107" i="9" s="1"/>
  <c r="Q107" i="9" s="1"/>
  <c r="D88" i="9"/>
  <c r="D112" i="9" s="1"/>
  <c r="J112" i="9" s="1"/>
  <c r="P112" i="9" s="1"/>
  <c r="D78" i="9"/>
  <c r="D102" i="9" s="1"/>
  <c r="J102" i="9" s="1"/>
  <c r="P102" i="9" s="1"/>
  <c r="F90" i="9"/>
  <c r="F114" i="9" s="1"/>
  <c r="L114" i="9" s="1"/>
  <c r="R114" i="9" s="1"/>
  <c r="F85" i="9"/>
  <c r="F109" i="9" s="1"/>
  <c r="L109" i="9" s="1"/>
  <c r="R109" i="9" s="1"/>
  <c r="F80" i="9"/>
  <c r="F104" i="9" s="1"/>
  <c r="L104" i="9" s="1"/>
  <c r="R104" i="9" s="1"/>
  <c r="F75" i="9"/>
  <c r="F99" i="9" s="1"/>
  <c r="L99" i="9" s="1"/>
  <c r="R99" i="9" s="1"/>
  <c r="D85" i="9"/>
  <c r="D109" i="9" s="1"/>
  <c r="J109" i="9" s="1"/>
  <c r="P109" i="9" s="1"/>
  <c r="D75" i="9"/>
  <c r="D99" i="9" s="1"/>
  <c r="J99" i="9" s="1"/>
  <c r="P99" i="9" s="1"/>
  <c r="E89" i="9"/>
  <c r="E113" i="9" s="1"/>
  <c r="K113" i="9" s="1"/>
  <c r="Q113" i="9" s="1"/>
  <c r="D89" i="9"/>
  <c r="D113" i="9" s="1"/>
  <c r="J113" i="9" s="1"/>
  <c r="P113" i="9" s="1"/>
  <c r="D74" i="9"/>
  <c r="D98" i="9" s="1"/>
  <c r="J98" i="9" s="1"/>
  <c r="P98" i="9" s="1"/>
  <c r="E88" i="9"/>
  <c r="E112" i="9" s="1"/>
  <c r="K112" i="9" s="1"/>
  <c r="Q112" i="9" s="1"/>
  <c r="E78" i="9"/>
  <c r="E102" i="9" s="1"/>
  <c r="K102" i="9" s="1"/>
  <c r="Q102" i="9" s="1"/>
  <c r="E90" i="9"/>
  <c r="E114" i="9" s="1"/>
  <c r="K114" i="9" s="1"/>
  <c r="Q114" i="9" s="1"/>
  <c r="E85" i="9"/>
  <c r="E109" i="9" s="1"/>
  <c r="K109" i="9" s="1"/>
  <c r="Q109" i="9" s="1"/>
  <c r="E80" i="9"/>
  <c r="E104" i="9" s="1"/>
  <c r="K104" i="9" s="1"/>
  <c r="Q104" i="9" s="1"/>
  <c r="E75" i="9"/>
  <c r="E99" i="9" s="1"/>
  <c r="K99" i="9" s="1"/>
  <c r="Q99" i="9" s="1"/>
  <c r="D90" i="9"/>
  <c r="D114" i="9" s="1"/>
  <c r="J114" i="9" s="1"/>
  <c r="P114" i="9" s="1"/>
  <c r="D80" i="9"/>
  <c r="D104" i="9" s="1"/>
  <c r="J104" i="9" s="1"/>
  <c r="P104" i="9" s="1"/>
  <c r="G89" i="9"/>
  <c r="G113" i="9" s="1"/>
  <c r="M113" i="9" s="1"/>
  <c r="S113" i="9" s="1"/>
  <c r="G84" i="9"/>
  <c r="G108" i="9" s="1"/>
  <c r="M108" i="9" s="1"/>
  <c r="S108" i="9" s="1"/>
  <c r="G79" i="9"/>
  <c r="G103" i="9" s="1"/>
  <c r="M103" i="9" s="1"/>
  <c r="S103" i="9" s="1"/>
  <c r="G74" i="9"/>
  <c r="G98" i="9" s="1"/>
  <c r="M98" i="9" s="1"/>
  <c r="S98" i="9" s="1"/>
  <c r="F89" i="9"/>
  <c r="F113" i="9" s="1"/>
  <c r="L113" i="9" s="1"/>
  <c r="R113" i="9" s="1"/>
  <c r="F84" i="9"/>
  <c r="F108" i="9" s="1"/>
  <c r="L108" i="9" s="1"/>
  <c r="R108" i="9" s="1"/>
  <c r="F79" i="9"/>
  <c r="F103" i="9" s="1"/>
  <c r="L103" i="9" s="1"/>
  <c r="R103" i="9" s="1"/>
  <c r="F74" i="9"/>
  <c r="F98" i="9" s="1"/>
  <c r="L98" i="9" s="1"/>
  <c r="R98" i="9" s="1"/>
  <c r="E84" i="9"/>
  <c r="E108" i="9" s="1"/>
  <c r="K108" i="9" s="1"/>
  <c r="Q108" i="9" s="1"/>
  <c r="E74" i="9"/>
  <c r="E98" i="9" s="1"/>
  <c r="K98" i="9" s="1"/>
  <c r="Q98" i="9" s="1"/>
  <c r="D79" i="9"/>
  <c r="D103" i="9" s="1"/>
  <c r="J103" i="9" s="1"/>
  <c r="P103" i="9" s="1"/>
  <c r="D83" i="9"/>
  <c r="D107" i="9" s="1"/>
  <c r="J107" i="9" s="1"/>
  <c r="P107" i="9" s="1"/>
  <c r="G87" i="9"/>
  <c r="G111" i="9" s="1"/>
  <c r="M111" i="9" s="1"/>
  <c r="S111" i="9" s="1"/>
  <c r="G77" i="9"/>
  <c r="G101" i="9" s="1"/>
  <c r="M101" i="9" s="1"/>
  <c r="S101" i="9" s="1"/>
  <c r="G88" i="9"/>
  <c r="G112" i="9" s="1"/>
  <c r="M112" i="9" s="1"/>
  <c r="S112" i="9" s="1"/>
  <c r="G83" i="9"/>
  <c r="G107" i="9" s="1"/>
  <c r="M107" i="9" s="1"/>
  <c r="S107" i="9" s="1"/>
  <c r="G78" i="9"/>
  <c r="G102" i="9" s="1"/>
  <c r="M102" i="9" s="1"/>
  <c r="S102" i="9" s="1"/>
  <c r="F88" i="9"/>
  <c r="F112" i="9" s="1"/>
  <c r="L112" i="9" s="1"/>
  <c r="R112" i="9" s="1"/>
  <c r="F83" i="9"/>
  <c r="F107" i="9" s="1"/>
  <c r="L107" i="9" s="1"/>
  <c r="R107" i="9" s="1"/>
  <c r="F78" i="9"/>
  <c r="F102" i="9" s="1"/>
  <c r="L102" i="9" s="1"/>
  <c r="R102" i="9" s="1"/>
  <c r="K48" i="9"/>
  <c r="F76" i="9"/>
  <c r="F100" i="9" s="1"/>
  <c r="L100" i="9" s="1"/>
  <c r="R100" i="9" s="1"/>
  <c r="G91" i="9"/>
  <c r="G115" i="9" s="1"/>
  <c r="M115" i="9" s="1"/>
  <c r="S115" i="9" s="1"/>
  <c r="K105" i="9"/>
  <c r="Q105" i="9" s="1"/>
  <c r="L105" i="9"/>
  <c r="R105" i="9" s="1"/>
  <c r="M105" i="9"/>
  <c r="S105" i="9" s="1"/>
  <c r="G55" i="9"/>
  <c r="G63" i="9"/>
  <c r="G57" i="9"/>
  <c r="G56" i="9"/>
  <c r="G48" i="9"/>
  <c r="G59" i="9"/>
  <c r="G50" i="9"/>
  <c r="G61" i="9"/>
  <c r="G52" i="9"/>
  <c r="G47" i="9"/>
  <c r="G54" i="9"/>
  <c r="L50" i="9"/>
  <c r="L61" i="9"/>
  <c r="L47" i="9"/>
  <c r="L52" i="9"/>
  <c r="L58" i="9"/>
  <c r="L63" i="9"/>
  <c r="L54" i="9"/>
  <c r="L51" i="9"/>
  <c r="L56" i="9"/>
  <c r="L62" i="9"/>
  <c r="L49" i="9"/>
  <c r="L60" i="9"/>
  <c r="H57" i="9"/>
  <c r="H48" i="9"/>
  <c r="H63" i="9"/>
  <c r="H47" i="9"/>
  <c r="H59" i="9"/>
  <c r="H50" i="9"/>
  <c r="H58" i="9"/>
  <c r="H61" i="9"/>
  <c r="H52" i="9"/>
  <c r="H54" i="9"/>
  <c r="H56" i="9"/>
  <c r="N6" i="9"/>
  <c r="N8" i="9"/>
  <c r="N10" i="9"/>
  <c r="K115" i="9"/>
  <c r="Q115" i="9" s="1"/>
  <c r="G60" i="9"/>
  <c r="K100" i="9"/>
  <c r="Q100" i="9" s="1"/>
  <c r="L48" i="9"/>
  <c r="H55" i="9"/>
  <c r="G76" i="9"/>
  <c r="G100" i="9" s="1"/>
  <c r="M100" i="9" s="1"/>
  <c r="S100" i="9" s="1"/>
  <c r="G9" i="9"/>
  <c r="H7" i="9"/>
  <c r="I9" i="9"/>
  <c r="J9" i="9"/>
  <c r="F9" i="9"/>
  <c r="K7" i="9"/>
  <c r="K111" i="11" l="1"/>
  <c r="Q111" i="11" s="1"/>
  <c r="M101" i="11"/>
  <c r="S101" i="11" s="1"/>
  <c r="K102" i="11"/>
  <c r="Q102" i="11" s="1"/>
  <c r="J109" i="11"/>
  <c r="P109" i="11" s="1"/>
  <c r="M107" i="11"/>
  <c r="S107" i="11" s="1"/>
  <c r="K108" i="11"/>
  <c r="Q108" i="11" s="1"/>
  <c r="J114" i="11"/>
  <c r="P114" i="11" s="1"/>
  <c r="J58" i="11"/>
  <c r="J53" i="11"/>
  <c r="J50" i="11"/>
  <c r="J60" i="11"/>
  <c r="J55" i="11"/>
  <c r="J54" i="11"/>
  <c r="J49" i="11"/>
  <c r="J57" i="11"/>
  <c r="L101" i="11"/>
  <c r="R101" i="11" s="1"/>
  <c r="M109" i="11"/>
  <c r="S109" i="11" s="1"/>
  <c r="J47" i="11"/>
  <c r="M100" i="11"/>
  <c r="S100" i="11" s="1"/>
  <c r="J62" i="11"/>
  <c r="L107" i="11"/>
  <c r="R107" i="11" s="1"/>
  <c r="K107" i="11"/>
  <c r="Q107" i="11" s="1"/>
  <c r="M114" i="11"/>
  <c r="S114" i="11" s="1"/>
  <c r="J64" i="11"/>
  <c r="J98" i="11"/>
  <c r="P98" i="11" s="1"/>
  <c r="L105" i="11"/>
  <c r="R105" i="11" s="1"/>
  <c r="J56" i="11"/>
  <c r="M106" i="11"/>
  <c r="S106" i="11" s="1"/>
  <c r="J100" i="11"/>
  <c r="P100" i="11" s="1"/>
  <c r="J51" i="11"/>
  <c r="K106" i="11"/>
  <c r="Q106" i="11" s="1"/>
  <c r="J115" i="11"/>
  <c r="P115" i="11" s="1"/>
  <c r="L113" i="11"/>
  <c r="R113" i="11" s="1"/>
  <c r="K50" i="11"/>
  <c r="K52" i="11"/>
  <c r="K63" i="11"/>
  <c r="K54" i="11"/>
  <c r="K62" i="11"/>
  <c r="K59" i="11"/>
  <c r="K53" i="11"/>
  <c r="K64" i="11"/>
  <c r="K47" i="11"/>
  <c r="K56" i="11"/>
  <c r="K48" i="11"/>
  <c r="K55" i="11"/>
  <c r="K61" i="11"/>
  <c r="K58" i="11"/>
  <c r="K51" i="11"/>
  <c r="K57" i="11"/>
  <c r="K49" i="11"/>
  <c r="K60" i="11"/>
  <c r="M102" i="11"/>
  <c r="S102" i="11" s="1"/>
  <c r="K109" i="11"/>
  <c r="Q109" i="11" s="1"/>
  <c r="J113" i="11"/>
  <c r="P113" i="11" s="1"/>
  <c r="M115" i="11"/>
  <c r="S115" i="11" s="1"/>
  <c r="K101" i="11"/>
  <c r="Q101" i="11" s="1"/>
  <c r="L103" i="11"/>
  <c r="R103" i="11" s="1"/>
  <c r="M99" i="11"/>
  <c r="S99" i="11" s="1"/>
  <c r="J101" i="11"/>
  <c r="P101" i="11" s="1"/>
  <c r="K104" i="11"/>
  <c r="Q104" i="11" s="1"/>
  <c r="J107" i="11"/>
  <c r="P107" i="11" s="1"/>
  <c r="L109" i="11"/>
  <c r="R109" i="11" s="1"/>
  <c r="K114" i="11"/>
  <c r="Q114" i="11" s="1"/>
  <c r="K112" i="11"/>
  <c r="Q112" i="11" s="1"/>
  <c r="K113" i="11"/>
  <c r="Q113" i="11" s="1"/>
  <c r="L110" i="11"/>
  <c r="R110" i="11" s="1"/>
  <c r="M104" i="11"/>
  <c r="S104" i="11" s="1"/>
  <c r="J57" i="10"/>
  <c r="J59" i="10"/>
  <c r="J55" i="10"/>
  <c r="J48" i="10"/>
  <c r="J50" i="10"/>
  <c r="J61" i="10"/>
  <c r="J58" i="10"/>
  <c r="J52" i="10"/>
  <c r="J63" i="10"/>
  <c r="J54" i="10"/>
  <c r="J62" i="10"/>
  <c r="J64" i="10"/>
  <c r="J56" i="10"/>
  <c r="J47" i="10"/>
  <c r="J49" i="10"/>
  <c r="J60" i="10"/>
  <c r="J51" i="10"/>
  <c r="J53" i="10"/>
  <c r="E96" i="6"/>
  <c r="F72" i="6"/>
  <c r="E72" i="6"/>
  <c r="D72" i="6"/>
  <c r="D71" i="6"/>
  <c r="L95" i="7"/>
  <c r="F71" i="7"/>
  <c r="E71" i="7"/>
  <c r="D71" i="7"/>
  <c r="D70" i="7"/>
  <c r="F63" i="7"/>
  <c r="E63" i="7"/>
  <c r="F62" i="7"/>
  <c r="H60" i="7"/>
  <c r="E56" i="7"/>
  <c r="F55" i="7"/>
  <c r="E55" i="7"/>
  <c r="F54" i="7"/>
  <c r="H52" i="7"/>
  <c r="I51" i="7"/>
  <c r="E48" i="7"/>
  <c r="F47" i="7"/>
  <c r="E47" i="7"/>
  <c r="F46" i="7"/>
  <c r="E46" i="7"/>
  <c r="H45" i="7"/>
  <c r="H57" i="7" s="1"/>
  <c r="G45" i="7"/>
  <c r="F45" i="7"/>
  <c r="F59" i="7" s="1"/>
  <c r="E45" i="7"/>
  <c r="E60" i="7" s="1"/>
  <c r="V37" i="7"/>
  <c r="U37" i="7"/>
  <c r="T37" i="7"/>
  <c r="S37" i="7"/>
  <c r="R37" i="7"/>
  <c r="Q37" i="7"/>
  <c r="P37" i="7"/>
  <c r="O37" i="7"/>
  <c r="N37" i="7"/>
  <c r="M37" i="7"/>
  <c r="L37" i="7"/>
  <c r="K32" i="7"/>
  <c r="L45" i="7" s="1"/>
  <c r="L56" i="7" s="1"/>
  <c r="J32" i="7"/>
  <c r="K45" i="7" s="1"/>
  <c r="I32" i="7"/>
  <c r="F4" i="7" s="1"/>
  <c r="H32" i="7"/>
  <c r="I45" i="7" s="1"/>
  <c r="I59" i="7" s="1"/>
  <c r="G32" i="7"/>
  <c r="F32" i="7"/>
  <c r="E32" i="7"/>
  <c r="D32" i="7"/>
  <c r="C32" i="7"/>
  <c r="D45" i="7" s="1"/>
  <c r="R23" i="7"/>
  <c r="Q23" i="7"/>
  <c r="P23" i="7"/>
  <c r="O23" i="7"/>
  <c r="N23" i="7"/>
  <c r="M23" i="7"/>
  <c r="K23" i="7"/>
  <c r="J23" i="7"/>
  <c r="I23" i="7"/>
  <c r="H23" i="7"/>
  <c r="G23" i="7"/>
  <c r="F23" i="7"/>
  <c r="E23" i="7"/>
  <c r="D23" i="7"/>
  <c r="C23" i="7"/>
  <c r="R21" i="7"/>
  <c r="Q21" i="7"/>
  <c r="P21" i="7"/>
  <c r="O21" i="7"/>
  <c r="N21" i="7"/>
  <c r="M21" i="7"/>
  <c r="K21" i="7"/>
  <c r="J21" i="7"/>
  <c r="I21" i="7"/>
  <c r="H21" i="7"/>
  <c r="G21" i="7"/>
  <c r="F21" i="7"/>
  <c r="E21" i="7"/>
  <c r="D21" i="7"/>
  <c r="C21" i="7"/>
  <c r="R19" i="7"/>
  <c r="Q19" i="7"/>
  <c r="P19" i="7"/>
  <c r="O19" i="7"/>
  <c r="N19" i="7"/>
  <c r="M19" i="7"/>
  <c r="K19" i="7"/>
  <c r="J19" i="7"/>
  <c r="I19" i="7"/>
  <c r="H19" i="7"/>
  <c r="G19" i="7"/>
  <c r="F19" i="7"/>
  <c r="E19" i="7"/>
  <c r="D19" i="7"/>
  <c r="C19" i="7"/>
  <c r="L9" i="7"/>
  <c r="D9" i="7"/>
  <c r="M9" i="7" s="1"/>
  <c r="N8" i="7"/>
  <c r="G8" i="7"/>
  <c r="F8" i="7"/>
  <c r="D8" i="7"/>
  <c r="M8" i="7" s="1"/>
  <c r="N7" i="7"/>
  <c r="I7" i="7"/>
  <c r="H7" i="7"/>
  <c r="G7" i="7"/>
  <c r="F7" i="7"/>
  <c r="J6" i="7"/>
  <c r="I6" i="7"/>
  <c r="H6" i="7"/>
  <c r="G6" i="7"/>
  <c r="N3" i="7"/>
  <c r="N6" i="7" s="1"/>
  <c r="M3" i="7"/>
  <c r="M7" i="7" s="1"/>
  <c r="L3" i="7"/>
  <c r="L7" i="7" s="1"/>
  <c r="K3" i="7"/>
  <c r="J3" i="7"/>
  <c r="J8" i="7" s="1"/>
  <c r="I3" i="7"/>
  <c r="I9" i="7" s="1"/>
  <c r="H3" i="7"/>
  <c r="H10" i="7" s="1"/>
  <c r="G3" i="7"/>
  <c r="G10" i="7" s="1"/>
  <c r="F3" i="7"/>
  <c r="G59" i="6"/>
  <c r="E59" i="6"/>
  <c r="G57" i="6"/>
  <c r="K55" i="6"/>
  <c r="K53" i="6"/>
  <c r="I53" i="6"/>
  <c r="K51" i="6"/>
  <c r="G51" i="6"/>
  <c r="K49" i="6"/>
  <c r="I49" i="6"/>
  <c r="F48" i="6"/>
  <c r="K47" i="6"/>
  <c r="F46" i="6"/>
  <c r="D46" i="6"/>
  <c r="V37" i="6"/>
  <c r="U37" i="6"/>
  <c r="T37" i="6"/>
  <c r="S37" i="6"/>
  <c r="R37" i="6"/>
  <c r="Q37" i="6"/>
  <c r="P37" i="6"/>
  <c r="O37" i="6"/>
  <c r="N37" i="6"/>
  <c r="M37" i="6"/>
  <c r="L37" i="6"/>
  <c r="K32" i="6"/>
  <c r="L46" i="6" s="1"/>
  <c r="J32" i="6"/>
  <c r="K46" i="6" s="1"/>
  <c r="I32" i="6"/>
  <c r="F4" i="6" s="1"/>
  <c r="F6" i="6" s="1"/>
  <c r="H32" i="6"/>
  <c r="I46" i="6" s="1"/>
  <c r="G32" i="6"/>
  <c r="H46" i="6" s="1"/>
  <c r="F32" i="6"/>
  <c r="G46" i="6" s="1"/>
  <c r="G55" i="6" s="1"/>
  <c r="E32" i="6"/>
  <c r="D32" i="6"/>
  <c r="E46" i="6" s="1"/>
  <c r="E57" i="6" s="1"/>
  <c r="C32" i="6"/>
  <c r="R23" i="6"/>
  <c r="Q23" i="6"/>
  <c r="P23" i="6"/>
  <c r="O23" i="6"/>
  <c r="N23" i="6"/>
  <c r="M23" i="6"/>
  <c r="K23" i="6"/>
  <c r="J23" i="6"/>
  <c r="I23" i="6"/>
  <c r="H23" i="6"/>
  <c r="G23" i="6"/>
  <c r="F23" i="6"/>
  <c r="E23" i="6"/>
  <c r="D23" i="6"/>
  <c r="C23" i="6"/>
  <c r="R21" i="6"/>
  <c r="Q21" i="6"/>
  <c r="P21" i="6"/>
  <c r="O21" i="6"/>
  <c r="N21" i="6"/>
  <c r="M21" i="6"/>
  <c r="K21" i="6"/>
  <c r="J21" i="6"/>
  <c r="I21" i="6"/>
  <c r="H21" i="6"/>
  <c r="G21" i="6"/>
  <c r="F21" i="6"/>
  <c r="E21" i="6"/>
  <c r="D21" i="6"/>
  <c r="C21" i="6"/>
  <c r="R19" i="6"/>
  <c r="Q19" i="6"/>
  <c r="P19" i="6"/>
  <c r="O19" i="6"/>
  <c r="N19" i="6"/>
  <c r="M19" i="6"/>
  <c r="K19" i="6"/>
  <c r="J19" i="6"/>
  <c r="I19" i="6"/>
  <c r="H19" i="6"/>
  <c r="G19" i="6"/>
  <c r="F19" i="6"/>
  <c r="E19" i="6"/>
  <c r="D19" i="6"/>
  <c r="C19" i="6"/>
  <c r="H10" i="6"/>
  <c r="F10" i="6"/>
  <c r="M9" i="6"/>
  <c r="K9" i="6"/>
  <c r="G9" i="6"/>
  <c r="D9" i="6"/>
  <c r="I9" i="6" s="1"/>
  <c r="D8" i="6"/>
  <c r="L96" i="6" s="1"/>
  <c r="M7" i="6"/>
  <c r="K7" i="6"/>
  <c r="I7" i="6"/>
  <c r="G7" i="6"/>
  <c r="N6" i="6"/>
  <c r="L6" i="6"/>
  <c r="I6" i="6"/>
  <c r="N3" i="6"/>
  <c r="M3" i="6"/>
  <c r="M6" i="6" s="1"/>
  <c r="L3" i="6"/>
  <c r="K3" i="6"/>
  <c r="K6" i="6" s="1"/>
  <c r="J3" i="6"/>
  <c r="I3" i="6"/>
  <c r="I10" i="6" s="1"/>
  <c r="H3" i="6"/>
  <c r="G3" i="6"/>
  <c r="G6" i="6" s="1"/>
  <c r="F3" i="6"/>
  <c r="K23" i="5"/>
  <c r="K21" i="5"/>
  <c r="K19" i="5"/>
  <c r="K23" i="4"/>
  <c r="K21" i="4"/>
  <c r="K19" i="4"/>
  <c r="K23" i="3"/>
  <c r="K21" i="3"/>
  <c r="K19" i="3"/>
  <c r="K23" i="2"/>
  <c r="K21" i="2"/>
  <c r="K19" i="2"/>
  <c r="M37" i="2"/>
  <c r="N37" i="2"/>
  <c r="O37" i="2"/>
  <c r="P37" i="2"/>
  <c r="Q37" i="2"/>
  <c r="R37" i="2"/>
  <c r="S37" i="2"/>
  <c r="T37" i="2"/>
  <c r="U37" i="2"/>
  <c r="V37" i="2"/>
  <c r="L37" i="2"/>
  <c r="M37" i="3"/>
  <c r="N37" i="3"/>
  <c r="O37" i="3"/>
  <c r="P37" i="3"/>
  <c r="Q37" i="3"/>
  <c r="R37" i="3"/>
  <c r="S37" i="3"/>
  <c r="T37" i="3"/>
  <c r="U37" i="3"/>
  <c r="V37" i="3"/>
  <c r="L37" i="3"/>
  <c r="M37" i="4"/>
  <c r="N37" i="4"/>
  <c r="O37" i="4"/>
  <c r="P37" i="4"/>
  <c r="Q37" i="4"/>
  <c r="R37" i="4"/>
  <c r="S37" i="4"/>
  <c r="T37" i="4"/>
  <c r="U37" i="4"/>
  <c r="V37" i="4"/>
  <c r="L37" i="4"/>
  <c r="M37" i="5"/>
  <c r="N37" i="5"/>
  <c r="O37" i="5"/>
  <c r="P37" i="5"/>
  <c r="Q37" i="5"/>
  <c r="R37" i="5"/>
  <c r="S37" i="5"/>
  <c r="T37" i="5"/>
  <c r="U37" i="5"/>
  <c r="V37" i="5"/>
  <c r="L37" i="5"/>
  <c r="L95" i="5"/>
  <c r="F71" i="5"/>
  <c r="E71" i="5"/>
  <c r="D71" i="5"/>
  <c r="D70" i="5"/>
  <c r="K32" i="5"/>
  <c r="L45" i="5" s="1"/>
  <c r="L58" i="5" s="1"/>
  <c r="J32" i="5"/>
  <c r="I32" i="5"/>
  <c r="J45" i="5" s="1"/>
  <c r="H32" i="5"/>
  <c r="I45" i="5" s="1"/>
  <c r="I49" i="5" s="1"/>
  <c r="G32" i="5"/>
  <c r="H45" i="5" s="1"/>
  <c r="H60" i="5" s="1"/>
  <c r="F32" i="5"/>
  <c r="G45" i="5" s="1"/>
  <c r="E32" i="5"/>
  <c r="F45" i="5" s="1"/>
  <c r="F48" i="5" s="1"/>
  <c r="D32" i="5"/>
  <c r="E45" i="5" s="1"/>
  <c r="C32" i="5"/>
  <c r="D45" i="5" s="1"/>
  <c r="D46" i="5" s="1"/>
  <c r="R23" i="5"/>
  <c r="Q23" i="5"/>
  <c r="P23" i="5"/>
  <c r="O23" i="5"/>
  <c r="N23" i="5"/>
  <c r="M23" i="5"/>
  <c r="J23" i="5"/>
  <c r="I23" i="5"/>
  <c r="H23" i="5"/>
  <c r="G23" i="5"/>
  <c r="F23" i="5"/>
  <c r="E23" i="5"/>
  <c r="D23" i="5"/>
  <c r="C23" i="5"/>
  <c r="R21" i="5"/>
  <c r="Q21" i="5"/>
  <c r="P21" i="5"/>
  <c r="O21" i="5"/>
  <c r="N21" i="5"/>
  <c r="M21" i="5"/>
  <c r="J21" i="5"/>
  <c r="I21" i="5"/>
  <c r="H21" i="5"/>
  <c r="G21" i="5"/>
  <c r="F21" i="5"/>
  <c r="E21" i="5"/>
  <c r="D21" i="5"/>
  <c r="C21" i="5"/>
  <c r="R19" i="5"/>
  <c r="Q19" i="5"/>
  <c r="P19" i="5"/>
  <c r="O19" i="5"/>
  <c r="N19" i="5"/>
  <c r="M19" i="5"/>
  <c r="J19" i="5"/>
  <c r="I19" i="5"/>
  <c r="H19" i="5"/>
  <c r="G19" i="5"/>
  <c r="F19" i="5"/>
  <c r="E19" i="5"/>
  <c r="D19" i="5"/>
  <c r="C19" i="5"/>
  <c r="D9" i="5"/>
  <c r="D8" i="5"/>
  <c r="N3" i="5"/>
  <c r="N7" i="5" s="1"/>
  <c r="M3" i="5"/>
  <c r="L3" i="5"/>
  <c r="L8" i="5" s="1"/>
  <c r="K3" i="5"/>
  <c r="K7" i="5" s="1"/>
  <c r="J3" i="5"/>
  <c r="J10" i="5" s="1"/>
  <c r="I3" i="5"/>
  <c r="I10" i="5" s="1"/>
  <c r="H3" i="5"/>
  <c r="H6" i="5" s="1"/>
  <c r="G3" i="5"/>
  <c r="G10" i="5" s="1"/>
  <c r="F3" i="5"/>
  <c r="F7" i="5" s="1"/>
  <c r="F72" i="3"/>
  <c r="E72" i="3"/>
  <c r="D72" i="3"/>
  <c r="D71" i="3"/>
  <c r="E96" i="3"/>
  <c r="F72" i="4"/>
  <c r="E72" i="4"/>
  <c r="D72" i="4"/>
  <c r="D71" i="4"/>
  <c r="E96" i="4"/>
  <c r="I59" i="4"/>
  <c r="J58" i="4"/>
  <c r="E55" i="4"/>
  <c r="I51" i="4"/>
  <c r="F46" i="4"/>
  <c r="F54" i="4" s="1"/>
  <c r="K32" i="4"/>
  <c r="L46" i="4" s="1"/>
  <c r="L64" i="4" s="1"/>
  <c r="J32" i="4"/>
  <c r="K46" i="4" s="1"/>
  <c r="K57" i="4" s="1"/>
  <c r="I32" i="4"/>
  <c r="J46" i="4" s="1"/>
  <c r="H32" i="4"/>
  <c r="I46" i="4" s="1"/>
  <c r="G32" i="4"/>
  <c r="H46" i="4" s="1"/>
  <c r="H52" i="4" s="1"/>
  <c r="F32" i="4"/>
  <c r="G46" i="4" s="1"/>
  <c r="G61" i="4" s="1"/>
  <c r="E32" i="4"/>
  <c r="D32" i="4"/>
  <c r="E46" i="4" s="1"/>
  <c r="E63" i="4" s="1"/>
  <c r="C32" i="4"/>
  <c r="D46" i="4" s="1"/>
  <c r="D64" i="4" s="1"/>
  <c r="R23" i="4"/>
  <c r="Q23" i="4"/>
  <c r="P23" i="4"/>
  <c r="O23" i="4"/>
  <c r="N23" i="4"/>
  <c r="M23" i="4"/>
  <c r="J23" i="4"/>
  <c r="I23" i="4"/>
  <c r="H23" i="4"/>
  <c r="G23" i="4"/>
  <c r="F23" i="4"/>
  <c r="E23" i="4"/>
  <c r="D23" i="4"/>
  <c r="C23" i="4"/>
  <c r="R21" i="4"/>
  <c r="Q21" i="4"/>
  <c r="P21" i="4"/>
  <c r="O21" i="4"/>
  <c r="N21" i="4"/>
  <c r="M21" i="4"/>
  <c r="J21" i="4"/>
  <c r="I21" i="4"/>
  <c r="H21" i="4"/>
  <c r="G21" i="4"/>
  <c r="F21" i="4"/>
  <c r="E21" i="4"/>
  <c r="D21" i="4"/>
  <c r="C21" i="4"/>
  <c r="R19" i="4"/>
  <c r="Q19" i="4"/>
  <c r="P19" i="4"/>
  <c r="O19" i="4"/>
  <c r="N19" i="4"/>
  <c r="M19" i="4"/>
  <c r="J19" i="4"/>
  <c r="I19" i="4"/>
  <c r="H19" i="4"/>
  <c r="G19" i="4"/>
  <c r="F19" i="4"/>
  <c r="E19" i="4"/>
  <c r="D19" i="4"/>
  <c r="C19" i="4"/>
  <c r="D9" i="4"/>
  <c r="D8" i="4"/>
  <c r="L96" i="4" s="1"/>
  <c r="K6" i="4"/>
  <c r="N3" i="4"/>
  <c r="N8" i="4" s="1"/>
  <c r="M3" i="4"/>
  <c r="L3" i="4"/>
  <c r="L10" i="4" s="1"/>
  <c r="K3" i="4"/>
  <c r="K10" i="4" s="1"/>
  <c r="J3" i="4"/>
  <c r="J10" i="4" s="1"/>
  <c r="I3" i="4"/>
  <c r="I6" i="4" s="1"/>
  <c r="H3" i="4"/>
  <c r="H7" i="4" s="1"/>
  <c r="G3" i="4"/>
  <c r="G7" i="4" s="1"/>
  <c r="F3" i="4"/>
  <c r="F8" i="4" s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E66" i="1"/>
  <c r="E82" i="1" s="1"/>
  <c r="E106" i="1" s="1"/>
  <c r="K106" i="1" s="1"/>
  <c r="K46" i="3"/>
  <c r="K62" i="3" s="1"/>
  <c r="K32" i="3"/>
  <c r="L46" i="3" s="1"/>
  <c r="J32" i="3"/>
  <c r="E70" i="3" s="1"/>
  <c r="I32" i="3"/>
  <c r="J46" i="3" s="1"/>
  <c r="H32" i="3"/>
  <c r="I46" i="3" s="1"/>
  <c r="G32" i="3"/>
  <c r="H46" i="3" s="1"/>
  <c r="F32" i="3"/>
  <c r="G46" i="3" s="1"/>
  <c r="E32" i="3"/>
  <c r="F46" i="3" s="1"/>
  <c r="D32" i="3"/>
  <c r="E46" i="3" s="1"/>
  <c r="E61" i="3" s="1"/>
  <c r="C32" i="3"/>
  <c r="D46" i="3" s="1"/>
  <c r="R23" i="3"/>
  <c r="Q23" i="3"/>
  <c r="P23" i="3"/>
  <c r="O23" i="3"/>
  <c r="N23" i="3"/>
  <c r="M23" i="3"/>
  <c r="J23" i="3"/>
  <c r="I23" i="3"/>
  <c r="H23" i="3"/>
  <c r="G23" i="3"/>
  <c r="F23" i="3"/>
  <c r="E23" i="3"/>
  <c r="D23" i="3"/>
  <c r="C23" i="3"/>
  <c r="R21" i="3"/>
  <c r="Q21" i="3"/>
  <c r="P21" i="3"/>
  <c r="O21" i="3"/>
  <c r="N21" i="3"/>
  <c r="M21" i="3"/>
  <c r="J21" i="3"/>
  <c r="I21" i="3"/>
  <c r="H21" i="3"/>
  <c r="G21" i="3"/>
  <c r="F21" i="3"/>
  <c r="E21" i="3"/>
  <c r="D21" i="3"/>
  <c r="C21" i="3"/>
  <c r="R19" i="3"/>
  <c r="Q19" i="3"/>
  <c r="P19" i="3"/>
  <c r="O19" i="3"/>
  <c r="N19" i="3"/>
  <c r="M19" i="3"/>
  <c r="J19" i="3"/>
  <c r="I19" i="3"/>
  <c r="H19" i="3"/>
  <c r="G19" i="3"/>
  <c r="F19" i="3"/>
  <c r="E19" i="3"/>
  <c r="D19" i="3"/>
  <c r="C19" i="3"/>
  <c r="D9" i="3"/>
  <c r="D8" i="3"/>
  <c r="L96" i="3" s="1"/>
  <c r="H7" i="3"/>
  <c r="G7" i="3"/>
  <c r="N3" i="3"/>
  <c r="N7" i="3" s="1"/>
  <c r="M3" i="3"/>
  <c r="L3" i="3"/>
  <c r="L8" i="3" s="1"/>
  <c r="K3" i="3"/>
  <c r="K9" i="3" s="1"/>
  <c r="J3" i="3"/>
  <c r="J10" i="3" s="1"/>
  <c r="I3" i="3"/>
  <c r="I10" i="3" s="1"/>
  <c r="H3" i="3"/>
  <c r="H10" i="3" s="1"/>
  <c r="G3" i="3"/>
  <c r="G6" i="3" s="1"/>
  <c r="F3" i="3"/>
  <c r="F7" i="3" s="1"/>
  <c r="F72" i="2"/>
  <c r="E72" i="2"/>
  <c r="D72" i="2"/>
  <c r="D71" i="2"/>
  <c r="K57" i="2"/>
  <c r="K32" i="2"/>
  <c r="L46" i="2" s="1"/>
  <c r="J32" i="2"/>
  <c r="K46" i="2" s="1"/>
  <c r="K56" i="2" s="1"/>
  <c r="I32" i="2"/>
  <c r="J46" i="2" s="1"/>
  <c r="J50" i="2" s="1"/>
  <c r="H32" i="2"/>
  <c r="I46" i="2" s="1"/>
  <c r="I51" i="2" s="1"/>
  <c r="G32" i="2"/>
  <c r="H46" i="2" s="1"/>
  <c r="F32" i="2"/>
  <c r="G46" i="2" s="1"/>
  <c r="E32" i="2"/>
  <c r="F46" i="2" s="1"/>
  <c r="D32" i="2"/>
  <c r="E46" i="2" s="1"/>
  <c r="E54" i="2" s="1"/>
  <c r="C32" i="2"/>
  <c r="D46" i="2" s="1"/>
  <c r="R23" i="2"/>
  <c r="Q23" i="2"/>
  <c r="P23" i="2"/>
  <c r="O23" i="2"/>
  <c r="N23" i="2"/>
  <c r="M23" i="2"/>
  <c r="J23" i="2"/>
  <c r="I23" i="2"/>
  <c r="H23" i="2"/>
  <c r="G23" i="2"/>
  <c r="F23" i="2"/>
  <c r="E23" i="2"/>
  <c r="D23" i="2"/>
  <c r="C23" i="2"/>
  <c r="R21" i="2"/>
  <c r="Q21" i="2"/>
  <c r="P21" i="2"/>
  <c r="O21" i="2"/>
  <c r="N21" i="2"/>
  <c r="M21" i="2"/>
  <c r="J21" i="2"/>
  <c r="I21" i="2"/>
  <c r="H21" i="2"/>
  <c r="G21" i="2"/>
  <c r="F21" i="2"/>
  <c r="E21" i="2"/>
  <c r="D21" i="2"/>
  <c r="C21" i="2"/>
  <c r="R19" i="2"/>
  <c r="Q19" i="2"/>
  <c r="P19" i="2"/>
  <c r="O19" i="2"/>
  <c r="N19" i="2"/>
  <c r="M19" i="2"/>
  <c r="J19" i="2"/>
  <c r="I19" i="2"/>
  <c r="H19" i="2"/>
  <c r="G19" i="2"/>
  <c r="F19" i="2"/>
  <c r="E19" i="2"/>
  <c r="D19" i="2"/>
  <c r="C19" i="2"/>
  <c r="K10" i="2"/>
  <c r="D9" i="2"/>
  <c r="H9" i="2" s="1"/>
  <c r="D8" i="2"/>
  <c r="L96" i="2" s="1"/>
  <c r="I6" i="2"/>
  <c r="H6" i="2"/>
  <c r="N3" i="2"/>
  <c r="M3" i="2"/>
  <c r="M10" i="2" s="1"/>
  <c r="L3" i="2"/>
  <c r="L10" i="2" s="1"/>
  <c r="K3" i="2"/>
  <c r="K7" i="2" s="1"/>
  <c r="J3" i="2"/>
  <c r="J7" i="2" s="1"/>
  <c r="I3" i="2"/>
  <c r="I10" i="2" s="1"/>
  <c r="H3" i="2"/>
  <c r="H10" i="2" s="1"/>
  <c r="G3" i="2"/>
  <c r="G6" i="2" s="1"/>
  <c r="F3" i="2"/>
  <c r="F68" i="1"/>
  <c r="E68" i="1"/>
  <c r="E76" i="1" s="1"/>
  <c r="E100" i="1" s="1"/>
  <c r="K100" i="1" s="1"/>
  <c r="D68" i="1"/>
  <c r="D83" i="1" s="1"/>
  <c r="D107" i="1" s="1"/>
  <c r="J107" i="1" s="1"/>
  <c r="D67" i="1"/>
  <c r="L92" i="1"/>
  <c r="E92" i="1"/>
  <c r="G76" i="1"/>
  <c r="G100" i="1" s="1"/>
  <c r="M100" i="1" s="1"/>
  <c r="G80" i="1"/>
  <c r="G104" i="1" s="1"/>
  <c r="M104" i="1" s="1"/>
  <c r="G84" i="1"/>
  <c r="G108" i="1" s="1"/>
  <c r="M108" i="1" s="1"/>
  <c r="G86" i="1"/>
  <c r="G110" i="1" s="1"/>
  <c r="M110" i="1" s="1"/>
  <c r="E78" i="1"/>
  <c r="E102" i="1" s="1"/>
  <c r="K102" i="1" s="1"/>
  <c r="E86" i="1"/>
  <c r="E110" i="1" s="1"/>
  <c r="K110" i="1" s="1"/>
  <c r="F71" i="1"/>
  <c r="F95" i="1" s="1"/>
  <c r="L95" i="1" s="1"/>
  <c r="G3" i="1"/>
  <c r="G10" i="1" s="1"/>
  <c r="N3" i="1"/>
  <c r="N10" i="1" s="1"/>
  <c r="M3" i="1"/>
  <c r="M10" i="1" s="1"/>
  <c r="L3" i="1"/>
  <c r="L10" i="1" s="1"/>
  <c r="H3" i="1"/>
  <c r="H10" i="1" s="1"/>
  <c r="I3" i="1"/>
  <c r="I10" i="1" s="1"/>
  <c r="J3" i="1"/>
  <c r="K3" i="1"/>
  <c r="K10" i="1" s="1"/>
  <c r="F3" i="1"/>
  <c r="D9" i="1"/>
  <c r="D8" i="1"/>
  <c r="H32" i="1"/>
  <c r="I42" i="1" s="1"/>
  <c r="C32" i="1"/>
  <c r="D42" i="1" s="1"/>
  <c r="D32" i="1"/>
  <c r="E42" i="1" s="1"/>
  <c r="E32" i="1"/>
  <c r="F42" i="1" s="1"/>
  <c r="J32" i="1"/>
  <c r="K42" i="1" s="1"/>
  <c r="I32" i="1"/>
  <c r="F4" i="1" s="1"/>
  <c r="F6" i="1" s="1"/>
  <c r="G32" i="1"/>
  <c r="H42" i="1" s="1"/>
  <c r="H51" i="1" s="1"/>
  <c r="K32" i="1"/>
  <c r="L42" i="1" s="1"/>
  <c r="F32" i="1"/>
  <c r="G42" i="1" s="1"/>
  <c r="P23" i="1"/>
  <c r="P21" i="1"/>
  <c r="P19" i="1"/>
  <c r="O23" i="1"/>
  <c r="O21" i="1"/>
  <c r="O19" i="1"/>
  <c r="R23" i="1"/>
  <c r="R21" i="1"/>
  <c r="R19" i="1"/>
  <c r="Q23" i="1"/>
  <c r="Q21" i="1"/>
  <c r="Q19" i="1"/>
  <c r="N23" i="1"/>
  <c r="N21" i="1"/>
  <c r="N19" i="1"/>
  <c r="I23" i="1"/>
  <c r="J23" i="1"/>
  <c r="I21" i="1"/>
  <c r="J21" i="1"/>
  <c r="I19" i="1"/>
  <c r="J19" i="1"/>
  <c r="M23" i="1"/>
  <c r="M21" i="1"/>
  <c r="M19" i="1"/>
  <c r="H23" i="1"/>
  <c r="H21" i="1"/>
  <c r="H19" i="1"/>
  <c r="G23" i="1"/>
  <c r="F23" i="1"/>
  <c r="E23" i="1"/>
  <c r="D23" i="1"/>
  <c r="C23" i="1"/>
  <c r="G21" i="1"/>
  <c r="F21" i="1"/>
  <c r="E21" i="1"/>
  <c r="D21" i="1"/>
  <c r="C21" i="1"/>
  <c r="D19" i="1"/>
  <c r="E19" i="1"/>
  <c r="F19" i="1"/>
  <c r="G19" i="1"/>
  <c r="C19" i="1"/>
  <c r="D62" i="2" l="1"/>
  <c r="D49" i="2"/>
  <c r="D64" i="2"/>
  <c r="D50" i="2"/>
  <c r="H7" i="2"/>
  <c r="I7" i="2"/>
  <c r="F9" i="2"/>
  <c r="N9" i="2"/>
  <c r="F8" i="2"/>
  <c r="E70" i="2"/>
  <c r="F80" i="2" s="1"/>
  <c r="F104" i="2" s="1"/>
  <c r="L104" i="2" s="1"/>
  <c r="R104" i="2" s="1"/>
  <c r="D61" i="7"/>
  <c r="D53" i="7"/>
  <c r="D60" i="7"/>
  <c r="D52" i="7"/>
  <c r="D59" i="7"/>
  <c r="D51" i="7"/>
  <c r="D49" i="7"/>
  <c r="D58" i="7"/>
  <c r="D50" i="7"/>
  <c r="D57" i="7"/>
  <c r="D63" i="7"/>
  <c r="D55" i="7"/>
  <c r="D47" i="7"/>
  <c r="D62" i="7"/>
  <c r="D54" i="7"/>
  <c r="D46" i="7"/>
  <c r="G58" i="7"/>
  <c r="G50" i="7"/>
  <c r="G57" i="7"/>
  <c r="G49" i="7"/>
  <c r="G56" i="7"/>
  <c r="G48" i="7"/>
  <c r="G63" i="7"/>
  <c r="G55" i="7"/>
  <c r="G47" i="7"/>
  <c r="G62" i="7"/>
  <c r="G54" i="7"/>
  <c r="G60" i="7"/>
  <c r="G52" i="7"/>
  <c r="G59" i="7"/>
  <c r="G51" i="7"/>
  <c r="G46" i="7"/>
  <c r="L48" i="7"/>
  <c r="G61" i="7"/>
  <c r="K8" i="7"/>
  <c r="K7" i="7"/>
  <c r="K6" i="7"/>
  <c r="K9" i="7"/>
  <c r="K62" i="7"/>
  <c r="K54" i="7"/>
  <c r="K46" i="7"/>
  <c r="K61" i="7"/>
  <c r="K53" i="7"/>
  <c r="K60" i="7"/>
  <c r="K52" i="7"/>
  <c r="K59" i="7"/>
  <c r="K51" i="7"/>
  <c r="K58" i="7"/>
  <c r="K56" i="7"/>
  <c r="K48" i="7"/>
  <c r="K63" i="7"/>
  <c r="K55" i="7"/>
  <c r="K47" i="7"/>
  <c r="K50" i="7"/>
  <c r="K49" i="7"/>
  <c r="D56" i="7"/>
  <c r="K10" i="7"/>
  <c r="K57" i="7"/>
  <c r="E69" i="7"/>
  <c r="G53" i="7"/>
  <c r="L61" i="7"/>
  <c r="L53" i="7"/>
  <c r="L60" i="7"/>
  <c r="L52" i="7"/>
  <c r="L59" i="7"/>
  <c r="L51" i="7"/>
  <c r="L58" i="7"/>
  <c r="L50" i="7"/>
  <c r="L49" i="7"/>
  <c r="L63" i="7"/>
  <c r="L55" i="7"/>
  <c r="L47" i="7"/>
  <c r="L62" i="7"/>
  <c r="L54" i="7"/>
  <c r="L46" i="7"/>
  <c r="L57" i="7"/>
  <c r="F6" i="7"/>
  <c r="D48" i="7"/>
  <c r="I56" i="7"/>
  <c r="I48" i="7"/>
  <c r="I63" i="7"/>
  <c r="I55" i="7"/>
  <c r="I47" i="7"/>
  <c r="I62" i="7"/>
  <c r="I54" i="7"/>
  <c r="I46" i="7"/>
  <c r="I61" i="7"/>
  <c r="I53" i="7"/>
  <c r="I60" i="7"/>
  <c r="I58" i="7"/>
  <c r="I50" i="7"/>
  <c r="I52" i="7"/>
  <c r="I57" i="7"/>
  <c r="I49" i="7"/>
  <c r="H61" i="7"/>
  <c r="L8" i="7"/>
  <c r="J9" i="7"/>
  <c r="I10" i="7"/>
  <c r="H50" i="7"/>
  <c r="F52" i="7"/>
  <c r="E53" i="7"/>
  <c r="H58" i="7"/>
  <c r="F60" i="7"/>
  <c r="E61" i="7"/>
  <c r="J10" i="7"/>
  <c r="H51" i="7"/>
  <c r="F53" i="7"/>
  <c r="E54" i="7"/>
  <c r="H59" i="7"/>
  <c r="F61" i="7"/>
  <c r="E62" i="7"/>
  <c r="J7" i="7"/>
  <c r="H8" i="7"/>
  <c r="F9" i="7"/>
  <c r="N9" i="7"/>
  <c r="M10" i="7"/>
  <c r="H46" i="7"/>
  <c r="F48" i="7"/>
  <c r="E49" i="7"/>
  <c r="H54" i="7"/>
  <c r="F56" i="7"/>
  <c r="E57" i="7"/>
  <c r="H62" i="7"/>
  <c r="L6" i="7"/>
  <c r="I8" i="7"/>
  <c r="G9" i="7"/>
  <c r="F10" i="7"/>
  <c r="N10" i="7"/>
  <c r="J45" i="7"/>
  <c r="H47" i="7"/>
  <c r="F49" i="7"/>
  <c r="E50" i="7"/>
  <c r="H55" i="7"/>
  <c r="F57" i="7"/>
  <c r="E58" i="7"/>
  <c r="H63" i="7"/>
  <c r="L10" i="7"/>
  <c r="H53" i="7"/>
  <c r="M6" i="7"/>
  <c r="H9" i="7"/>
  <c r="H48" i="7"/>
  <c r="F50" i="7"/>
  <c r="E51" i="7"/>
  <c r="H56" i="7"/>
  <c r="F58" i="7"/>
  <c r="E59" i="7"/>
  <c r="H49" i="7"/>
  <c r="F51" i="7"/>
  <c r="E52" i="7"/>
  <c r="L63" i="6"/>
  <c r="L55" i="6"/>
  <c r="L47" i="6"/>
  <c r="L61" i="6"/>
  <c r="L53" i="6"/>
  <c r="L59" i="6"/>
  <c r="L51" i="6"/>
  <c r="L58" i="6"/>
  <c r="L57" i="6"/>
  <c r="L49" i="6"/>
  <c r="L64" i="6"/>
  <c r="L56" i="6"/>
  <c r="L52" i="6"/>
  <c r="L50" i="6"/>
  <c r="L60" i="6"/>
  <c r="L54" i="6"/>
  <c r="L48" i="6"/>
  <c r="L62" i="6"/>
  <c r="H59" i="6"/>
  <c r="H51" i="6"/>
  <c r="H57" i="6"/>
  <c r="H49" i="6"/>
  <c r="H63" i="6"/>
  <c r="H55" i="6"/>
  <c r="H47" i="6"/>
  <c r="H62" i="6"/>
  <c r="H61" i="6"/>
  <c r="H53" i="6"/>
  <c r="H60" i="6"/>
  <c r="H52" i="6"/>
  <c r="H64" i="6"/>
  <c r="H50" i="6"/>
  <c r="H58" i="6"/>
  <c r="H54" i="6"/>
  <c r="H48" i="6"/>
  <c r="H56" i="6"/>
  <c r="D63" i="6"/>
  <c r="D55" i="6"/>
  <c r="D47" i="6"/>
  <c r="D61" i="6"/>
  <c r="D53" i="6"/>
  <c r="D59" i="6"/>
  <c r="D51" i="6"/>
  <c r="D58" i="6"/>
  <c r="D57" i="6"/>
  <c r="D49" i="6"/>
  <c r="D56" i="6"/>
  <c r="D64" i="6"/>
  <c r="D62" i="6"/>
  <c r="J9" i="6"/>
  <c r="J8" i="6"/>
  <c r="J7" i="6"/>
  <c r="J6" i="6"/>
  <c r="G8" i="6"/>
  <c r="I58" i="6"/>
  <c r="I50" i="6"/>
  <c r="I64" i="6"/>
  <c r="I56" i="6"/>
  <c r="I48" i="6"/>
  <c r="I62" i="6"/>
  <c r="I54" i="6"/>
  <c r="I61" i="6"/>
  <c r="I60" i="6"/>
  <c r="I52" i="6"/>
  <c r="I59" i="6"/>
  <c r="F61" i="6"/>
  <c r="F53" i="6"/>
  <c r="F59" i="6"/>
  <c r="F51" i="6"/>
  <c r="F57" i="6"/>
  <c r="F49" i="6"/>
  <c r="F64" i="6"/>
  <c r="F63" i="6"/>
  <c r="F55" i="6"/>
  <c r="F47" i="6"/>
  <c r="F62" i="6"/>
  <c r="F54" i="6"/>
  <c r="D48" i="6"/>
  <c r="I51" i="6"/>
  <c r="F56" i="6"/>
  <c r="I8" i="6"/>
  <c r="D50" i="6"/>
  <c r="D54" i="6"/>
  <c r="L8" i="6"/>
  <c r="L7" i="6"/>
  <c r="L9" i="6"/>
  <c r="K8" i="6"/>
  <c r="K64" i="6"/>
  <c r="K56" i="6"/>
  <c r="K48" i="6"/>
  <c r="K62" i="6"/>
  <c r="K54" i="6"/>
  <c r="K60" i="6"/>
  <c r="K52" i="6"/>
  <c r="K59" i="6"/>
  <c r="K58" i="6"/>
  <c r="K50" i="6"/>
  <c r="K57" i="6"/>
  <c r="J46" i="6"/>
  <c r="F50" i="6"/>
  <c r="D52" i="6"/>
  <c r="D60" i="6"/>
  <c r="I63" i="6"/>
  <c r="M8" i="6"/>
  <c r="J10" i="6"/>
  <c r="F52" i="6"/>
  <c r="F60" i="6"/>
  <c r="K63" i="6"/>
  <c r="F7" i="6"/>
  <c r="F9" i="6"/>
  <c r="F8" i="6"/>
  <c r="N7" i="6"/>
  <c r="N9" i="6"/>
  <c r="N8" i="6"/>
  <c r="L10" i="6"/>
  <c r="E62" i="6"/>
  <c r="E54" i="6"/>
  <c r="E60" i="6"/>
  <c r="E52" i="6"/>
  <c r="E58" i="6"/>
  <c r="E50" i="6"/>
  <c r="E64" i="6"/>
  <c r="E56" i="6"/>
  <c r="E48" i="6"/>
  <c r="E63" i="6"/>
  <c r="E55" i="6"/>
  <c r="E47" i="6"/>
  <c r="N10" i="6"/>
  <c r="G47" i="6"/>
  <c r="E49" i="6"/>
  <c r="I57" i="6"/>
  <c r="E61" i="6"/>
  <c r="H9" i="6"/>
  <c r="H8" i="6"/>
  <c r="H7" i="6"/>
  <c r="H6" i="6"/>
  <c r="G60" i="6"/>
  <c r="G52" i="6"/>
  <c r="G58" i="6"/>
  <c r="G50" i="6"/>
  <c r="G64" i="6"/>
  <c r="G56" i="6"/>
  <c r="G48" i="6"/>
  <c r="G63" i="6"/>
  <c r="G62" i="6"/>
  <c r="G54" i="6"/>
  <c r="G61" i="6"/>
  <c r="G53" i="6"/>
  <c r="I47" i="6"/>
  <c r="G49" i="6"/>
  <c r="E51" i="6"/>
  <c r="E53" i="6"/>
  <c r="I55" i="6"/>
  <c r="F58" i="6"/>
  <c r="K61" i="6"/>
  <c r="K10" i="6"/>
  <c r="E70" i="6"/>
  <c r="M10" i="6"/>
  <c r="G10" i="6"/>
  <c r="E47" i="4"/>
  <c r="F62" i="4"/>
  <c r="M8" i="4"/>
  <c r="G8" i="4"/>
  <c r="D48" i="4"/>
  <c r="E70" i="4"/>
  <c r="J7" i="4"/>
  <c r="H8" i="4"/>
  <c r="F4" i="4"/>
  <c r="M9" i="4"/>
  <c r="J6" i="4"/>
  <c r="I7" i="4"/>
  <c r="G59" i="3"/>
  <c r="G60" i="3"/>
  <c r="G52" i="3"/>
  <c r="G87" i="3"/>
  <c r="G91" i="3"/>
  <c r="G80" i="3"/>
  <c r="G104" i="3" s="1"/>
  <c r="M104" i="3" s="1"/>
  <c r="S104" i="3" s="1"/>
  <c r="G76" i="3"/>
  <c r="G90" i="3"/>
  <c r="G89" i="3"/>
  <c r="G75" i="3"/>
  <c r="G88" i="3"/>
  <c r="G74" i="3"/>
  <c r="G84" i="3"/>
  <c r="G83" i="3"/>
  <c r="G107" i="3" s="1"/>
  <c r="M107" i="3" s="1"/>
  <c r="S107" i="3" s="1"/>
  <c r="G82" i="3"/>
  <c r="G81" i="3"/>
  <c r="G105" i="3" s="1"/>
  <c r="M105" i="3" s="1"/>
  <c r="S105" i="3" s="1"/>
  <c r="D62" i="3"/>
  <c r="D57" i="3"/>
  <c r="D49" i="3"/>
  <c r="D47" i="3"/>
  <c r="D63" i="3"/>
  <c r="D55" i="3"/>
  <c r="L62" i="3"/>
  <c r="L57" i="3"/>
  <c r="L49" i="3"/>
  <c r="L63" i="3"/>
  <c r="L55" i="3"/>
  <c r="L47" i="3"/>
  <c r="F4" i="3"/>
  <c r="F8" i="3"/>
  <c r="K47" i="3"/>
  <c r="K55" i="3"/>
  <c r="K63" i="3"/>
  <c r="F84" i="3"/>
  <c r="H6" i="3"/>
  <c r="H8" i="3"/>
  <c r="I6" i="3"/>
  <c r="N8" i="3"/>
  <c r="K48" i="3"/>
  <c r="K56" i="3"/>
  <c r="K64" i="3"/>
  <c r="E80" i="3"/>
  <c r="L6" i="3"/>
  <c r="F9" i="3"/>
  <c r="L9" i="3"/>
  <c r="K50" i="3"/>
  <c r="K58" i="3"/>
  <c r="M8" i="3"/>
  <c r="J7" i="3"/>
  <c r="N9" i="3"/>
  <c r="L62" i="2"/>
  <c r="L63" i="2"/>
  <c r="L48" i="2"/>
  <c r="L56" i="2"/>
  <c r="L50" i="2"/>
  <c r="L47" i="2"/>
  <c r="L58" i="2"/>
  <c r="L55" i="2"/>
  <c r="L49" i="2"/>
  <c r="L64" i="2"/>
  <c r="L57" i="2"/>
  <c r="G61" i="2"/>
  <c r="G47" i="2"/>
  <c r="G53" i="2"/>
  <c r="J49" i="2"/>
  <c r="I53" i="2"/>
  <c r="K64" i="2"/>
  <c r="G8" i="2"/>
  <c r="G7" i="2"/>
  <c r="H8" i="2"/>
  <c r="K49" i="2"/>
  <c r="D55" i="2"/>
  <c r="D58" i="2"/>
  <c r="I8" i="2"/>
  <c r="N10" i="2"/>
  <c r="D47" i="2"/>
  <c r="D56" i="2"/>
  <c r="I59" i="2"/>
  <c r="F4" i="2"/>
  <c r="N8" i="2"/>
  <c r="J59" i="2"/>
  <c r="M9" i="2"/>
  <c r="D48" i="2"/>
  <c r="D63" i="2"/>
  <c r="G9" i="2"/>
  <c r="J51" i="2"/>
  <c r="D57" i="2"/>
  <c r="I6" i="5"/>
  <c r="J7" i="5"/>
  <c r="J8" i="5"/>
  <c r="I9" i="5"/>
  <c r="E63" i="5"/>
  <c r="E62" i="5"/>
  <c r="E47" i="5"/>
  <c r="E61" i="5"/>
  <c r="E53" i="5"/>
  <c r="E46" i="5"/>
  <c r="E58" i="5"/>
  <c r="K10" i="5"/>
  <c r="I8" i="5"/>
  <c r="J6" i="5"/>
  <c r="F10" i="5"/>
  <c r="D62" i="5"/>
  <c r="F4" i="5"/>
  <c r="F6" i="5" s="1"/>
  <c r="I7" i="5"/>
  <c r="J63" i="5"/>
  <c r="J55" i="5"/>
  <c r="J47" i="5"/>
  <c r="J61" i="5"/>
  <c r="J62" i="5"/>
  <c r="J54" i="5"/>
  <c r="J46" i="5"/>
  <c r="J57" i="5"/>
  <c r="J51" i="5"/>
  <c r="J58" i="5"/>
  <c r="J52" i="5"/>
  <c r="J53" i="5"/>
  <c r="J59" i="5"/>
  <c r="J60" i="5"/>
  <c r="J48" i="5"/>
  <c r="J49" i="5"/>
  <c r="J50" i="5"/>
  <c r="I56" i="5"/>
  <c r="I48" i="5"/>
  <c r="I63" i="5"/>
  <c r="I55" i="5"/>
  <c r="I47" i="5"/>
  <c r="I61" i="5"/>
  <c r="I50" i="5"/>
  <c r="I57" i="5"/>
  <c r="I51" i="5"/>
  <c r="I54" i="5"/>
  <c r="I62" i="5"/>
  <c r="I58" i="5"/>
  <c r="I52" i="5"/>
  <c r="I46" i="5"/>
  <c r="I59" i="5"/>
  <c r="I53" i="5"/>
  <c r="I60" i="5"/>
  <c r="K45" i="5"/>
  <c r="E69" i="5"/>
  <c r="F59" i="5"/>
  <c r="F51" i="5"/>
  <c r="F58" i="5"/>
  <c r="F50" i="5"/>
  <c r="F55" i="5"/>
  <c r="F49" i="5"/>
  <c r="F60" i="5"/>
  <c r="F56" i="5"/>
  <c r="F57" i="5"/>
  <c r="F61" i="5"/>
  <c r="F62" i="5"/>
  <c r="F52" i="5"/>
  <c r="F46" i="5"/>
  <c r="F63" i="5"/>
  <c r="F53" i="5"/>
  <c r="F47" i="5"/>
  <c r="F54" i="5"/>
  <c r="M8" i="5"/>
  <c r="M7" i="5"/>
  <c r="M9" i="5"/>
  <c r="M10" i="5"/>
  <c r="M6" i="5"/>
  <c r="G58" i="5"/>
  <c r="G50" i="5"/>
  <c r="G57" i="5"/>
  <c r="G49" i="5"/>
  <c r="G60" i="5"/>
  <c r="G56" i="5"/>
  <c r="G62" i="5"/>
  <c r="G52" i="5"/>
  <c r="G46" i="5"/>
  <c r="G61" i="5"/>
  <c r="G51" i="5"/>
  <c r="G63" i="5"/>
  <c r="G53" i="5"/>
  <c r="G47" i="5"/>
  <c r="G59" i="5"/>
  <c r="G54" i="5"/>
  <c r="G48" i="5"/>
  <c r="G55" i="5"/>
  <c r="H57" i="5"/>
  <c r="H49" i="5"/>
  <c r="H56" i="5"/>
  <c r="H48" i="5"/>
  <c r="H63" i="5"/>
  <c r="H47" i="5"/>
  <c r="H61" i="5"/>
  <c r="H50" i="5"/>
  <c r="H51" i="5"/>
  <c r="H53" i="5"/>
  <c r="H62" i="5"/>
  <c r="H58" i="5"/>
  <c r="H52" i="5"/>
  <c r="H46" i="5"/>
  <c r="H59" i="5"/>
  <c r="H54" i="5"/>
  <c r="H55" i="5"/>
  <c r="J56" i="5"/>
  <c r="N6" i="5"/>
  <c r="F8" i="5"/>
  <c r="F9" i="5"/>
  <c r="D61" i="5"/>
  <c r="D53" i="5"/>
  <c r="D59" i="5"/>
  <c r="D60" i="5"/>
  <c r="D52" i="5"/>
  <c r="L61" i="5"/>
  <c r="L53" i="5"/>
  <c r="L59" i="5"/>
  <c r="L60" i="5"/>
  <c r="L52" i="5"/>
  <c r="L51" i="5"/>
  <c r="L57" i="5"/>
  <c r="G7" i="5"/>
  <c r="G6" i="5"/>
  <c r="H7" i="5"/>
  <c r="G8" i="5"/>
  <c r="G9" i="5"/>
  <c r="H10" i="5"/>
  <c r="E60" i="5"/>
  <c r="E52" i="5"/>
  <c r="E59" i="5"/>
  <c r="E51" i="5"/>
  <c r="L50" i="5"/>
  <c r="L56" i="5"/>
  <c r="D58" i="5"/>
  <c r="H9" i="5"/>
  <c r="D51" i="5"/>
  <c r="L10" i="5"/>
  <c r="L48" i="5"/>
  <c r="D50" i="5"/>
  <c r="L54" i="5"/>
  <c r="D56" i="5"/>
  <c r="E57" i="5"/>
  <c r="L63" i="5"/>
  <c r="L55" i="5"/>
  <c r="L9" i="5"/>
  <c r="L47" i="5"/>
  <c r="D49" i="5"/>
  <c r="E50" i="5"/>
  <c r="D55" i="5"/>
  <c r="E56" i="5"/>
  <c r="L49" i="5"/>
  <c r="K9" i="5"/>
  <c r="K6" i="5"/>
  <c r="L7" i="5"/>
  <c r="K8" i="5"/>
  <c r="N10" i="5"/>
  <c r="L46" i="5"/>
  <c r="D48" i="5"/>
  <c r="E49" i="5"/>
  <c r="D54" i="5"/>
  <c r="E55" i="5"/>
  <c r="L62" i="5"/>
  <c r="H8" i="5"/>
  <c r="D57" i="5"/>
  <c r="L6" i="5"/>
  <c r="N8" i="5"/>
  <c r="N9" i="5"/>
  <c r="D47" i="5"/>
  <c r="E48" i="5"/>
  <c r="E54" i="5"/>
  <c r="D63" i="5"/>
  <c r="J9" i="5"/>
  <c r="F86" i="4"/>
  <c r="F110" i="4" s="1"/>
  <c r="L110" i="4" s="1"/>
  <c r="R110" i="4" s="1"/>
  <c r="H59" i="4"/>
  <c r="H51" i="4"/>
  <c r="H58" i="4"/>
  <c r="H50" i="4"/>
  <c r="H57" i="4"/>
  <c r="H49" i="4"/>
  <c r="H64" i="4"/>
  <c r="H56" i="4"/>
  <c r="H48" i="4"/>
  <c r="H63" i="4"/>
  <c r="H55" i="4"/>
  <c r="H47" i="4"/>
  <c r="H62" i="4"/>
  <c r="H54" i="4"/>
  <c r="H61" i="4"/>
  <c r="H53" i="4"/>
  <c r="L48" i="4"/>
  <c r="D56" i="4"/>
  <c r="G60" i="4"/>
  <c r="G52" i="4"/>
  <c r="G59" i="4"/>
  <c r="G51" i="4"/>
  <c r="G58" i="4"/>
  <c r="G50" i="4"/>
  <c r="G54" i="4"/>
  <c r="G57" i="4"/>
  <c r="G49" i="4"/>
  <c r="G62" i="4"/>
  <c r="G64" i="4"/>
  <c r="G56" i="4"/>
  <c r="G48" i="4"/>
  <c r="G63" i="4"/>
  <c r="G55" i="4"/>
  <c r="G47" i="4"/>
  <c r="I58" i="4"/>
  <c r="I50" i="4"/>
  <c r="I57" i="4"/>
  <c r="I49" i="4"/>
  <c r="I64" i="4"/>
  <c r="I56" i="4"/>
  <c r="I48" i="4"/>
  <c r="I60" i="4"/>
  <c r="I63" i="4"/>
  <c r="I55" i="4"/>
  <c r="I47" i="4"/>
  <c r="I62" i="4"/>
  <c r="I54" i="4"/>
  <c r="I52" i="4"/>
  <c r="I61" i="4"/>
  <c r="I53" i="4"/>
  <c r="K49" i="4"/>
  <c r="L56" i="4"/>
  <c r="F9" i="4"/>
  <c r="N9" i="4"/>
  <c r="J57" i="4"/>
  <c r="J49" i="4"/>
  <c r="J64" i="4"/>
  <c r="J56" i="4"/>
  <c r="J48" i="4"/>
  <c r="J63" i="4"/>
  <c r="J55" i="4"/>
  <c r="J47" i="4"/>
  <c r="J62" i="4"/>
  <c r="J54" i="4"/>
  <c r="J61" i="4"/>
  <c r="J53" i="4"/>
  <c r="J59" i="4"/>
  <c r="J60" i="4"/>
  <c r="J52" i="4"/>
  <c r="J51" i="4"/>
  <c r="J50" i="4"/>
  <c r="K64" i="4"/>
  <c r="K56" i="4"/>
  <c r="K48" i="4"/>
  <c r="K63" i="4"/>
  <c r="K55" i="4"/>
  <c r="K47" i="4"/>
  <c r="K58" i="4"/>
  <c r="K62" i="4"/>
  <c r="K54" i="4"/>
  <c r="K50" i="4"/>
  <c r="K61" i="4"/>
  <c r="K53" i="4"/>
  <c r="K60" i="4"/>
  <c r="K52" i="4"/>
  <c r="K59" i="4"/>
  <c r="K51" i="4"/>
  <c r="L9" i="4"/>
  <c r="L8" i="4"/>
  <c r="L7" i="4"/>
  <c r="L6" i="4"/>
  <c r="D63" i="4"/>
  <c r="D55" i="4"/>
  <c r="D47" i="4"/>
  <c r="D62" i="4"/>
  <c r="D54" i="4"/>
  <c r="D61" i="4"/>
  <c r="D53" i="4"/>
  <c r="D60" i="4"/>
  <c r="D52" i="4"/>
  <c r="D59" i="4"/>
  <c r="D51" i="4"/>
  <c r="D49" i="4"/>
  <c r="D58" i="4"/>
  <c r="D50" i="4"/>
  <c r="D57" i="4"/>
  <c r="L63" i="4"/>
  <c r="L55" i="4"/>
  <c r="L47" i="4"/>
  <c r="L62" i="4"/>
  <c r="L54" i="4"/>
  <c r="L61" i="4"/>
  <c r="L53" i="4"/>
  <c r="L57" i="4"/>
  <c r="L60" i="4"/>
  <c r="L52" i="4"/>
  <c r="L59" i="4"/>
  <c r="L51" i="4"/>
  <c r="L58" i="4"/>
  <c r="L50" i="4"/>
  <c r="L49" i="4"/>
  <c r="E62" i="4"/>
  <c r="E54" i="4"/>
  <c r="E61" i="4"/>
  <c r="E53" i="4"/>
  <c r="E60" i="4"/>
  <c r="E52" i="4"/>
  <c r="E48" i="4"/>
  <c r="E59" i="4"/>
  <c r="E51" i="4"/>
  <c r="E58" i="4"/>
  <c r="E50" i="4"/>
  <c r="E64" i="4"/>
  <c r="E56" i="4"/>
  <c r="E57" i="4"/>
  <c r="E49" i="4"/>
  <c r="F61" i="4"/>
  <c r="F53" i="4"/>
  <c r="F60" i="4"/>
  <c r="F52" i="4"/>
  <c r="F59" i="4"/>
  <c r="F51" i="4"/>
  <c r="F63" i="4"/>
  <c r="F58" i="4"/>
  <c r="F50" i="4"/>
  <c r="F55" i="4"/>
  <c r="F47" i="4"/>
  <c r="F57" i="4"/>
  <c r="F49" i="4"/>
  <c r="F64" i="4"/>
  <c r="F56" i="4"/>
  <c r="F48" i="4"/>
  <c r="G53" i="4"/>
  <c r="H60" i="4"/>
  <c r="M10" i="4"/>
  <c r="G80" i="4"/>
  <c r="G104" i="4" s="1"/>
  <c r="M104" i="4" s="1"/>
  <c r="S104" i="4" s="1"/>
  <c r="G90" i="4"/>
  <c r="G114" i="4" s="1"/>
  <c r="M114" i="4" s="1"/>
  <c r="S114" i="4" s="1"/>
  <c r="K7" i="4"/>
  <c r="I8" i="4"/>
  <c r="G9" i="4"/>
  <c r="F10" i="4"/>
  <c r="N10" i="4"/>
  <c r="D75" i="4"/>
  <c r="D99" i="4" s="1"/>
  <c r="J99" i="4" s="1"/>
  <c r="P99" i="4" s="1"/>
  <c r="D77" i="4"/>
  <c r="D101" i="4" s="1"/>
  <c r="J101" i="4" s="1"/>
  <c r="P101" i="4" s="1"/>
  <c r="D79" i="4"/>
  <c r="D103" i="4" s="1"/>
  <c r="J103" i="4" s="1"/>
  <c r="P103" i="4" s="1"/>
  <c r="D81" i="4"/>
  <c r="D105" i="4" s="1"/>
  <c r="J105" i="4" s="1"/>
  <c r="P105" i="4" s="1"/>
  <c r="D83" i="4"/>
  <c r="D107" i="4" s="1"/>
  <c r="J107" i="4" s="1"/>
  <c r="P107" i="4" s="1"/>
  <c r="D85" i="4"/>
  <c r="D109" i="4" s="1"/>
  <c r="J109" i="4" s="1"/>
  <c r="P109" i="4" s="1"/>
  <c r="D87" i="4"/>
  <c r="D111" i="4" s="1"/>
  <c r="J111" i="4" s="1"/>
  <c r="P111" i="4" s="1"/>
  <c r="D89" i="4"/>
  <c r="D113" i="4" s="1"/>
  <c r="J113" i="4" s="1"/>
  <c r="P113" i="4" s="1"/>
  <c r="D91" i="4"/>
  <c r="D115" i="4" s="1"/>
  <c r="J115" i="4" s="1"/>
  <c r="P115" i="4" s="1"/>
  <c r="G82" i="4"/>
  <c r="G106" i="4" s="1"/>
  <c r="M106" i="4" s="1"/>
  <c r="S106" i="4" s="1"/>
  <c r="M6" i="4"/>
  <c r="J8" i="4"/>
  <c r="H9" i="4"/>
  <c r="G10" i="4"/>
  <c r="E75" i="4"/>
  <c r="E99" i="4" s="1"/>
  <c r="K99" i="4" s="1"/>
  <c r="Q99" i="4" s="1"/>
  <c r="E77" i="4"/>
  <c r="E101" i="4" s="1"/>
  <c r="K101" i="4" s="1"/>
  <c r="Q101" i="4" s="1"/>
  <c r="E79" i="4"/>
  <c r="E103" i="4" s="1"/>
  <c r="K103" i="4" s="1"/>
  <c r="Q103" i="4" s="1"/>
  <c r="E81" i="4"/>
  <c r="E105" i="4" s="1"/>
  <c r="K105" i="4" s="1"/>
  <c r="Q105" i="4" s="1"/>
  <c r="E83" i="4"/>
  <c r="E107" i="4" s="1"/>
  <c r="K107" i="4" s="1"/>
  <c r="Q107" i="4" s="1"/>
  <c r="E85" i="4"/>
  <c r="E109" i="4" s="1"/>
  <c r="K109" i="4" s="1"/>
  <c r="Q109" i="4" s="1"/>
  <c r="E87" i="4"/>
  <c r="E111" i="4" s="1"/>
  <c r="K111" i="4" s="1"/>
  <c r="Q111" i="4" s="1"/>
  <c r="E89" i="4"/>
  <c r="E113" i="4" s="1"/>
  <c r="K113" i="4" s="1"/>
  <c r="Q113" i="4" s="1"/>
  <c r="E91" i="4"/>
  <c r="E115" i="4" s="1"/>
  <c r="K115" i="4" s="1"/>
  <c r="Q115" i="4" s="1"/>
  <c r="G84" i="4"/>
  <c r="G108" i="4" s="1"/>
  <c r="M108" i="4" s="1"/>
  <c r="S108" i="4" s="1"/>
  <c r="F6" i="4"/>
  <c r="N6" i="4"/>
  <c r="M7" i="4"/>
  <c r="K8" i="4"/>
  <c r="I9" i="4"/>
  <c r="H10" i="4"/>
  <c r="F75" i="4"/>
  <c r="F99" i="4" s="1"/>
  <c r="L99" i="4" s="1"/>
  <c r="R99" i="4" s="1"/>
  <c r="F77" i="4"/>
  <c r="F101" i="4" s="1"/>
  <c r="L101" i="4" s="1"/>
  <c r="R101" i="4" s="1"/>
  <c r="F79" i="4"/>
  <c r="F103" i="4" s="1"/>
  <c r="L103" i="4" s="1"/>
  <c r="R103" i="4" s="1"/>
  <c r="F81" i="4"/>
  <c r="F105" i="4" s="1"/>
  <c r="L105" i="4" s="1"/>
  <c r="R105" i="4" s="1"/>
  <c r="F83" i="4"/>
  <c r="F107" i="4" s="1"/>
  <c r="L107" i="4" s="1"/>
  <c r="R107" i="4" s="1"/>
  <c r="F85" i="4"/>
  <c r="F109" i="4" s="1"/>
  <c r="L109" i="4" s="1"/>
  <c r="R109" i="4" s="1"/>
  <c r="F87" i="4"/>
  <c r="F111" i="4" s="1"/>
  <c r="L111" i="4" s="1"/>
  <c r="R111" i="4" s="1"/>
  <c r="F89" i="4"/>
  <c r="F113" i="4" s="1"/>
  <c r="L113" i="4" s="1"/>
  <c r="R113" i="4" s="1"/>
  <c r="F91" i="4"/>
  <c r="F115" i="4" s="1"/>
  <c r="L115" i="4" s="1"/>
  <c r="R115" i="4" s="1"/>
  <c r="G76" i="4"/>
  <c r="G100" i="4" s="1"/>
  <c r="M100" i="4" s="1"/>
  <c r="S100" i="4" s="1"/>
  <c r="G78" i="4"/>
  <c r="G102" i="4" s="1"/>
  <c r="M102" i="4" s="1"/>
  <c r="S102" i="4" s="1"/>
  <c r="G86" i="4"/>
  <c r="G110" i="4" s="1"/>
  <c r="M110" i="4" s="1"/>
  <c r="S110" i="4" s="1"/>
  <c r="G6" i="4"/>
  <c r="F7" i="4"/>
  <c r="N7" i="4"/>
  <c r="J9" i="4"/>
  <c r="I10" i="4"/>
  <c r="G75" i="4"/>
  <c r="G99" i="4" s="1"/>
  <c r="M99" i="4" s="1"/>
  <c r="S99" i="4" s="1"/>
  <c r="G77" i="4"/>
  <c r="G101" i="4" s="1"/>
  <c r="M101" i="4" s="1"/>
  <c r="S101" i="4" s="1"/>
  <c r="G79" i="4"/>
  <c r="G103" i="4" s="1"/>
  <c r="M103" i="4" s="1"/>
  <c r="S103" i="4" s="1"/>
  <c r="G81" i="4"/>
  <c r="G105" i="4" s="1"/>
  <c r="M105" i="4" s="1"/>
  <c r="S105" i="4" s="1"/>
  <c r="G83" i="4"/>
  <c r="G107" i="4" s="1"/>
  <c r="M107" i="4" s="1"/>
  <c r="S107" i="4" s="1"/>
  <c r="G85" i="4"/>
  <c r="G109" i="4" s="1"/>
  <c r="M109" i="4" s="1"/>
  <c r="S109" i="4" s="1"/>
  <c r="G87" i="4"/>
  <c r="G111" i="4" s="1"/>
  <c r="M111" i="4" s="1"/>
  <c r="S111" i="4" s="1"/>
  <c r="G89" i="4"/>
  <c r="G113" i="4" s="1"/>
  <c r="M113" i="4" s="1"/>
  <c r="S113" i="4" s="1"/>
  <c r="G91" i="4"/>
  <c r="G115" i="4" s="1"/>
  <c r="M115" i="4" s="1"/>
  <c r="S115" i="4" s="1"/>
  <c r="G74" i="4"/>
  <c r="G98" i="4" s="1"/>
  <c r="M98" i="4" s="1"/>
  <c r="S98" i="4" s="1"/>
  <c r="G88" i="4"/>
  <c r="G112" i="4" s="1"/>
  <c r="M112" i="4" s="1"/>
  <c r="S112" i="4" s="1"/>
  <c r="H6" i="4"/>
  <c r="K9" i="4"/>
  <c r="D74" i="4"/>
  <c r="D98" i="4" s="1"/>
  <c r="J98" i="4" s="1"/>
  <c r="P98" i="4" s="1"/>
  <c r="D76" i="4"/>
  <c r="D100" i="4" s="1"/>
  <c r="J100" i="4" s="1"/>
  <c r="P100" i="4" s="1"/>
  <c r="D78" i="4"/>
  <c r="D102" i="4" s="1"/>
  <c r="J102" i="4" s="1"/>
  <c r="P102" i="4" s="1"/>
  <c r="D80" i="4"/>
  <c r="D104" i="4" s="1"/>
  <c r="J104" i="4" s="1"/>
  <c r="P104" i="4" s="1"/>
  <c r="D82" i="4"/>
  <c r="D106" i="4" s="1"/>
  <c r="J106" i="4" s="1"/>
  <c r="P106" i="4" s="1"/>
  <c r="D84" i="4"/>
  <c r="D108" i="4" s="1"/>
  <c r="J108" i="4" s="1"/>
  <c r="P108" i="4" s="1"/>
  <c r="D86" i="4"/>
  <c r="D110" i="4" s="1"/>
  <c r="J110" i="4" s="1"/>
  <c r="P110" i="4" s="1"/>
  <c r="D88" i="4"/>
  <c r="D112" i="4" s="1"/>
  <c r="J112" i="4" s="1"/>
  <c r="P112" i="4" s="1"/>
  <c r="D90" i="4"/>
  <c r="D114" i="4" s="1"/>
  <c r="J114" i="4" s="1"/>
  <c r="P114" i="4" s="1"/>
  <c r="E74" i="4"/>
  <c r="E98" i="4" s="1"/>
  <c r="K98" i="4" s="1"/>
  <c r="Q98" i="4" s="1"/>
  <c r="E76" i="4"/>
  <c r="E100" i="4" s="1"/>
  <c r="K100" i="4" s="1"/>
  <c r="Q100" i="4" s="1"/>
  <c r="E78" i="4"/>
  <c r="E102" i="4" s="1"/>
  <c r="K102" i="4" s="1"/>
  <c r="Q102" i="4" s="1"/>
  <c r="E80" i="4"/>
  <c r="E104" i="4" s="1"/>
  <c r="K104" i="4" s="1"/>
  <c r="Q104" i="4" s="1"/>
  <c r="E82" i="4"/>
  <c r="E106" i="4" s="1"/>
  <c r="K106" i="4" s="1"/>
  <c r="Q106" i="4" s="1"/>
  <c r="E84" i="4"/>
  <c r="E108" i="4" s="1"/>
  <c r="K108" i="4" s="1"/>
  <c r="Q108" i="4" s="1"/>
  <c r="E86" i="4"/>
  <c r="E110" i="4" s="1"/>
  <c r="K110" i="4" s="1"/>
  <c r="Q110" i="4" s="1"/>
  <c r="E88" i="4"/>
  <c r="E112" i="4" s="1"/>
  <c r="K112" i="4" s="1"/>
  <c r="Q112" i="4" s="1"/>
  <c r="G78" i="3"/>
  <c r="G102" i="3" s="1"/>
  <c r="M102" i="3" s="1"/>
  <c r="S102" i="3" s="1"/>
  <c r="G86" i="3"/>
  <c r="G110" i="3" s="1"/>
  <c r="M110" i="3" s="1"/>
  <c r="S110" i="3" s="1"/>
  <c r="D89" i="3"/>
  <c r="D113" i="3" s="1"/>
  <c r="J113" i="3" s="1"/>
  <c r="P113" i="3" s="1"/>
  <c r="G77" i="3"/>
  <c r="G85" i="3"/>
  <c r="G79" i="3"/>
  <c r="D81" i="1"/>
  <c r="D105" i="1" s="1"/>
  <c r="J105" i="1" s="1"/>
  <c r="G78" i="1"/>
  <c r="G102" i="1" s="1"/>
  <c r="M102" i="1" s="1"/>
  <c r="G71" i="1"/>
  <c r="G95" i="1" s="1"/>
  <c r="M95" i="1" s="1"/>
  <c r="E84" i="1"/>
  <c r="E108" i="1" s="1"/>
  <c r="K108" i="1" s="1"/>
  <c r="G72" i="1"/>
  <c r="G96" i="1" s="1"/>
  <c r="M96" i="1" s="1"/>
  <c r="G77" i="2"/>
  <c r="G101" i="2" s="1"/>
  <c r="M101" i="2" s="1"/>
  <c r="S101" i="2" s="1"/>
  <c r="D83" i="2"/>
  <c r="D91" i="2"/>
  <c r="D115" i="2" s="1"/>
  <c r="J115" i="2" s="1"/>
  <c r="P115" i="2" s="1"/>
  <c r="F84" i="2"/>
  <c r="F108" i="2" s="1"/>
  <c r="L108" i="2" s="1"/>
  <c r="R108" i="2" s="1"/>
  <c r="G76" i="2"/>
  <c r="G100" i="2" s="1"/>
  <c r="M100" i="2" s="1"/>
  <c r="S100" i="2" s="1"/>
  <c r="G81" i="2"/>
  <c r="G105" i="2" s="1"/>
  <c r="M105" i="2" s="1"/>
  <c r="S105" i="2" s="1"/>
  <c r="G89" i="2"/>
  <c r="G113" i="2" s="1"/>
  <c r="M113" i="2" s="1"/>
  <c r="S113" i="2" s="1"/>
  <c r="D77" i="2"/>
  <c r="D101" i="2" s="1"/>
  <c r="J101" i="2" s="1"/>
  <c r="P101" i="2" s="1"/>
  <c r="F76" i="2"/>
  <c r="F100" i="2" s="1"/>
  <c r="L100" i="2" s="1"/>
  <c r="R100" i="2" s="1"/>
  <c r="F81" i="2"/>
  <c r="F105" i="2" s="1"/>
  <c r="L105" i="2" s="1"/>
  <c r="R105" i="2" s="1"/>
  <c r="G74" i="2"/>
  <c r="G98" i="2" s="1"/>
  <c r="M98" i="2" s="1"/>
  <c r="S98" i="2" s="1"/>
  <c r="E77" i="2"/>
  <c r="E101" i="2" s="1"/>
  <c r="K101" i="2" s="1"/>
  <c r="Q101" i="2" s="1"/>
  <c r="F82" i="2"/>
  <c r="F106" i="2" s="1"/>
  <c r="L106" i="2" s="1"/>
  <c r="R106" i="2" s="1"/>
  <c r="F87" i="2"/>
  <c r="F111" i="2" s="1"/>
  <c r="L111" i="2" s="1"/>
  <c r="R111" i="2" s="1"/>
  <c r="F91" i="3"/>
  <c r="F115" i="3" s="1"/>
  <c r="L115" i="3" s="1"/>
  <c r="R115" i="3" s="1"/>
  <c r="F82" i="3"/>
  <c r="F106" i="3" s="1"/>
  <c r="L106" i="3" s="1"/>
  <c r="R106" i="3" s="1"/>
  <c r="F78" i="3"/>
  <c r="F102" i="3" s="1"/>
  <c r="L102" i="3" s="1"/>
  <c r="R102" i="3" s="1"/>
  <c r="F76" i="3"/>
  <c r="F100" i="3" s="1"/>
  <c r="L100" i="3" s="1"/>
  <c r="R100" i="3" s="1"/>
  <c r="F90" i="3"/>
  <c r="F114" i="3" s="1"/>
  <c r="L114" i="3" s="1"/>
  <c r="R114" i="3" s="1"/>
  <c r="F80" i="3"/>
  <c r="F104" i="3" s="1"/>
  <c r="L104" i="3" s="1"/>
  <c r="R104" i="3" s="1"/>
  <c r="F86" i="3"/>
  <c r="F110" i="3" s="1"/>
  <c r="L110" i="3" s="1"/>
  <c r="R110" i="3" s="1"/>
  <c r="F74" i="3"/>
  <c r="F98" i="3" s="1"/>
  <c r="L98" i="3" s="1"/>
  <c r="R98" i="3" s="1"/>
  <c r="G108" i="3"/>
  <c r="M108" i="3" s="1"/>
  <c r="S108" i="3" s="1"/>
  <c r="G114" i="3"/>
  <c r="M114" i="3" s="1"/>
  <c r="S114" i="3" s="1"/>
  <c r="G111" i="3"/>
  <c r="M111" i="3" s="1"/>
  <c r="S111" i="3" s="1"/>
  <c r="G113" i="3"/>
  <c r="M113" i="3" s="1"/>
  <c r="S113" i="3" s="1"/>
  <c r="G98" i="3"/>
  <c r="M98" i="3" s="1"/>
  <c r="S98" i="3" s="1"/>
  <c r="G99" i="3"/>
  <c r="M99" i="3" s="1"/>
  <c r="S99" i="3" s="1"/>
  <c r="G115" i="3"/>
  <c r="M115" i="3" s="1"/>
  <c r="S115" i="3" s="1"/>
  <c r="F108" i="3"/>
  <c r="L108" i="3" s="1"/>
  <c r="R108" i="3" s="1"/>
  <c r="G109" i="3"/>
  <c r="M109" i="3" s="1"/>
  <c r="S109" i="3" s="1"/>
  <c r="G101" i="3"/>
  <c r="M101" i="3" s="1"/>
  <c r="S101" i="3" s="1"/>
  <c r="G103" i="3"/>
  <c r="M103" i="3" s="1"/>
  <c r="S103" i="3" s="1"/>
  <c r="G100" i="3"/>
  <c r="M100" i="3" s="1"/>
  <c r="S100" i="3" s="1"/>
  <c r="G106" i="3"/>
  <c r="M106" i="3" s="1"/>
  <c r="S106" i="3" s="1"/>
  <c r="G112" i="3"/>
  <c r="M112" i="3" s="1"/>
  <c r="S112" i="3" s="1"/>
  <c r="E104" i="3"/>
  <c r="K104" i="3" s="1"/>
  <c r="Q104" i="3" s="1"/>
  <c r="F88" i="3"/>
  <c r="F112" i="3" s="1"/>
  <c r="L112" i="3" s="1"/>
  <c r="R112" i="3" s="1"/>
  <c r="E82" i="3"/>
  <c r="E106" i="3" s="1"/>
  <c r="K106" i="3" s="1"/>
  <c r="Q106" i="3" s="1"/>
  <c r="E78" i="3"/>
  <c r="E102" i="3" s="1"/>
  <c r="K102" i="3" s="1"/>
  <c r="Q102" i="3" s="1"/>
  <c r="E90" i="3"/>
  <c r="E114" i="3" s="1"/>
  <c r="K114" i="3" s="1"/>
  <c r="Q114" i="3" s="1"/>
  <c r="E74" i="3"/>
  <c r="E98" i="3" s="1"/>
  <c r="K98" i="3" s="1"/>
  <c r="Q98" i="3" s="1"/>
  <c r="E84" i="3"/>
  <c r="E108" i="3" s="1"/>
  <c r="K108" i="3" s="1"/>
  <c r="Q108" i="3" s="1"/>
  <c r="E86" i="3"/>
  <c r="E110" i="3" s="1"/>
  <c r="K110" i="3" s="1"/>
  <c r="Q110" i="3" s="1"/>
  <c r="E76" i="3"/>
  <c r="E100" i="3" s="1"/>
  <c r="K100" i="3" s="1"/>
  <c r="Q100" i="3" s="1"/>
  <c r="E88" i="3"/>
  <c r="E112" i="3" s="1"/>
  <c r="K112" i="3" s="1"/>
  <c r="Q112" i="3" s="1"/>
  <c r="E91" i="3"/>
  <c r="E115" i="3" s="1"/>
  <c r="K115" i="3" s="1"/>
  <c r="Q115" i="3" s="1"/>
  <c r="D76" i="3"/>
  <c r="D100" i="3" s="1"/>
  <c r="J100" i="3" s="1"/>
  <c r="P100" i="3" s="1"/>
  <c r="D81" i="3"/>
  <c r="D105" i="3" s="1"/>
  <c r="J105" i="3" s="1"/>
  <c r="P105" i="3" s="1"/>
  <c r="D82" i="3"/>
  <c r="D106" i="3" s="1"/>
  <c r="J106" i="3" s="1"/>
  <c r="P106" i="3" s="1"/>
  <c r="D74" i="3"/>
  <c r="D98" i="3" s="1"/>
  <c r="J98" i="3" s="1"/>
  <c r="P98" i="3" s="1"/>
  <c r="D79" i="3"/>
  <c r="D103" i="3" s="1"/>
  <c r="J103" i="3" s="1"/>
  <c r="P103" i="3" s="1"/>
  <c r="D87" i="3"/>
  <c r="D111" i="3" s="1"/>
  <c r="J111" i="3" s="1"/>
  <c r="P111" i="3" s="1"/>
  <c r="D91" i="3"/>
  <c r="D115" i="3" s="1"/>
  <c r="J115" i="3" s="1"/>
  <c r="P115" i="3" s="1"/>
  <c r="D84" i="3"/>
  <c r="D108" i="3" s="1"/>
  <c r="J108" i="3" s="1"/>
  <c r="P108" i="3" s="1"/>
  <c r="D77" i="3"/>
  <c r="D101" i="3" s="1"/>
  <c r="J101" i="3" s="1"/>
  <c r="P101" i="3" s="1"/>
  <c r="D80" i="3"/>
  <c r="D104" i="3" s="1"/>
  <c r="J104" i="3" s="1"/>
  <c r="P104" i="3" s="1"/>
  <c r="D75" i="3"/>
  <c r="D99" i="3" s="1"/>
  <c r="J99" i="3" s="1"/>
  <c r="P99" i="3" s="1"/>
  <c r="D78" i="3"/>
  <c r="D102" i="3" s="1"/>
  <c r="J102" i="3" s="1"/>
  <c r="P102" i="3" s="1"/>
  <c r="D83" i="3"/>
  <c r="D107" i="3" s="1"/>
  <c r="J107" i="3" s="1"/>
  <c r="P107" i="3" s="1"/>
  <c r="D86" i="3"/>
  <c r="D110" i="3" s="1"/>
  <c r="J110" i="3" s="1"/>
  <c r="P110" i="3" s="1"/>
  <c r="D85" i="3"/>
  <c r="D109" i="3" s="1"/>
  <c r="J109" i="3" s="1"/>
  <c r="P109" i="3" s="1"/>
  <c r="D90" i="3"/>
  <c r="D114" i="3" s="1"/>
  <c r="J114" i="3" s="1"/>
  <c r="P114" i="3" s="1"/>
  <c r="I57" i="3"/>
  <c r="I49" i="3"/>
  <c r="I64" i="3"/>
  <c r="I56" i="3"/>
  <c r="I48" i="3"/>
  <c r="I63" i="3"/>
  <c r="I55" i="3"/>
  <c r="I47" i="3"/>
  <c r="I52" i="3"/>
  <c r="I50" i="3"/>
  <c r="I62" i="3"/>
  <c r="I54" i="3"/>
  <c r="I61" i="3"/>
  <c r="I53" i="3"/>
  <c r="I60" i="3"/>
  <c r="I58" i="3"/>
  <c r="I59" i="3"/>
  <c r="I51" i="3"/>
  <c r="H58" i="3"/>
  <c r="H50" i="3"/>
  <c r="H57" i="3"/>
  <c r="H49" i="3"/>
  <c r="H64" i="3"/>
  <c r="H56" i="3"/>
  <c r="H48" i="3"/>
  <c r="H61" i="3"/>
  <c r="H63" i="3"/>
  <c r="H55" i="3"/>
  <c r="H47" i="3"/>
  <c r="H51" i="3"/>
  <c r="H62" i="3"/>
  <c r="H54" i="3"/>
  <c r="H53" i="3"/>
  <c r="H60" i="3"/>
  <c r="H52" i="3"/>
  <c r="H59" i="3"/>
  <c r="J64" i="3"/>
  <c r="J56" i="3"/>
  <c r="J48" i="3"/>
  <c r="J63" i="3"/>
  <c r="J55" i="3"/>
  <c r="J47" i="3"/>
  <c r="J62" i="3"/>
  <c r="J54" i="3"/>
  <c r="J59" i="3"/>
  <c r="J57" i="3"/>
  <c r="J61" i="3"/>
  <c r="J53" i="3"/>
  <c r="J60" i="3"/>
  <c r="J52" i="3"/>
  <c r="J51" i="3"/>
  <c r="J49" i="3"/>
  <c r="J58" i="3"/>
  <c r="J50" i="3"/>
  <c r="F60" i="3"/>
  <c r="F52" i="3"/>
  <c r="F59" i="3"/>
  <c r="F51" i="3"/>
  <c r="F58" i="3"/>
  <c r="F50" i="3"/>
  <c r="F55" i="3"/>
  <c r="F47" i="3"/>
  <c r="F57" i="3"/>
  <c r="F49" i="3"/>
  <c r="F64" i="3"/>
  <c r="F56" i="3"/>
  <c r="F48" i="3"/>
  <c r="F63" i="3"/>
  <c r="F62" i="3"/>
  <c r="F54" i="3"/>
  <c r="F61" i="3"/>
  <c r="F53" i="3"/>
  <c r="J6" i="3"/>
  <c r="I7" i="3"/>
  <c r="G8" i="3"/>
  <c r="M9" i="3"/>
  <c r="L10" i="3"/>
  <c r="E47" i="3"/>
  <c r="D48" i="3"/>
  <c r="L48" i="3"/>
  <c r="K49" i="3"/>
  <c r="G53" i="3"/>
  <c r="E55" i="3"/>
  <c r="D56" i="3"/>
  <c r="L56" i="3"/>
  <c r="K57" i="3"/>
  <c r="G61" i="3"/>
  <c r="E63" i="3"/>
  <c r="D64" i="3"/>
  <c r="L64" i="3"/>
  <c r="E56" i="3"/>
  <c r="K7" i="3"/>
  <c r="I8" i="3"/>
  <c r="G9" i="3"/>
  <c r="F10" i="3"/>
  <c r="N10" i="3"/>
  <c r="G47" i="3"/>
  <c r="E49" i="3"/>
  <c r="D50" i="3"/>
  <c r="L50" i="3"/>
  <c r="K51" i="3"/>
  <c r="G55" i="3"/>
  <c r="E57" i="3"/>
  <c r="D58" i="3"/>
  <c r="L58" i="3"/>
  <c r="K59" i="3"/>
  <c r="G63" i="3"/>
  <c r="E75" i="3"/>
  <c r="E99" i="3" s="1"/>
  <c r="K99" i="3" s="1"/>
  <c r="Q99" i="3" s="1"/>
  <c r="E77" i="3"/>
  <c r="E101" i="3" s="1"/>
  <c r="K101" i="3" s="1"/>
  <c r="Q101" i="3" s="1"/>
  <c r="E79" i="3"/>
  <c r="E103" i="3" s="1"/>
  <c r="K103" i="3" s="1"/>
  <c r="Q103" i="3" s="1"/>
  <c r="E81" i="3"/>
  <c r="E105" i="3" s="1"/>
  <c r="K105" i="3" s="1"/>
  <c r="Q105" i="3" s="1"/>
  <c r="E83" i="3"/>
  <c r="E107" i="3" s="1"/>
  <c r="K107" i="3" s="1"/>
  <c r="Q107" i="3" s="1"/>
  <c r="E85" i="3"/>
  <c r="E109" i="3" s="1"/>
  <c r="K109" i="3" s="1"/>
  <c r="Q109" i="3" s="1"/>
  <c r="E87" i="3"/>
  <c r="E111" i="3" s="1"/>
  <c r="K111" i="3" s="1"/>
  <c r="Q111" i="3" s="1"/>
  <c r="E89" i="3"/>
  <c r="E113" i="3" s="1"/>
  <c r="K113" i="3" s="1"/>
  <c r="Q113" i="3" s="1"/>
  <c r="E62" i="3"/>
  <c r="K6" i="3"/>
  <c r="M10" i="3"/>
  <c r="E48" i="3"/>
  <c r="G54" i="3"/>
  <c r="G62" i="3"/>
  <c r="M6" i="3"/>
  <c r="L7" i="3"/>
  <c r="J8" i="3"/>
  <c r="H9" i="3"/>
  <c r="G10" i="3"/>
  <c r="G48" i="3"/>
  <c r="E50" i="3"/>
  <c r="D51" i="3"/>
  <c r="L51" i="3"/>
  <c r="K52" i="3"/>
  <c r="G56" i="3"/>
  <c r="E58" i="3"/>
  <c r="D59" i="3"/>
  <c r="L59" i="3"/>
  <c r="K60" i="3"/>
  <c r="G64" i="3"/>
  <c r="F75" i="3"/>
  <c r="F99" i="3" s="1"/>
  <c r="L99" i="3" s="1"/>
  <c r="R99" i="3" s="1"/>
  <c r="F77" i="3"/>
  <c r="F101" i="3" s="1"/>
  <c r="L101" i="3" s="1"/>
  <c r="R101" i="3" s="1"/>
  <c r="F79" i="3"/>
  <c r="F103" i="3" s="1"/>
  <c r="L103" i="3" s="1"/>
  <c r="R103" i="3" s="1"/>
  <c r="F81" i="3"/>
  <c r="F105" i="3" s="1"/>
  <c r="L105" i="3" s="1"/>
  <c r="R105" i="3" s="1"/>
  <c r="F83" i="3"/>
  <c r="F107" i="3" s="1"/>
  <c r="L107" i="3" s="1"/>
  <c r="R107" i="3" s="1"/>
  <c r="F85" i="3"/>
  <c r="F109" i="3" s="1"/>
  <c r="L109" i="3" s="1"/>
  <c r="R109" i="3" s="1"/>
  <c r="F87" i="3"/>
  <c r="F111" i="3" s="1"/>
  <c r="L111" i="3" s="1"/>
  <c r="R111" i="3" s="1"/>
  <c r="F89" i="3"/>
  <c r="F113" i="3" s="1"/>
  <c r="L113" i="3" s="1"/>
  <c r="R113" i="3" s="1"/>
  <c r="E54" i="3"/>
  <c r="E64" i="3"/>
  <c r="F6" i="3"/>
  <c r="N6" i="3"/>
  <c r="M7" i="3"/>
  <c r="K8" i="3"/>
  <c r="I9" i="3"/>
  <c r="G49" i="3"/>
  <c r="E51" i="3"/>
  <c r="D52" i="3"/>
  <c r="L52" i="3"/>
  <c r="K53" i="3"/>
  <c r="G57" i="3"/>
  <c r="E59" i="3"/>
  <c r="D60" i="3"/>
  <c r="L60" i="3"/>
  <c r="K61" i="3"/>
  <c r="J9" i="3"/>
  <c r="G50" i="3"/>
  <c r="E52" i="3"/>
  <c r="D53" i="3"/>
  <c r="L53" i="3"/>
  <c r="K54" i="3"/>
  <c r="G58" i="3"/>
  <c r="E60" i="3"/>
  <c r="D61" i="3"/>
  <c r="L61" i="3"/>
  <c r="D88" i="3"/>
  <c r="D112" i="3" s="1"/>
  <c r="J112" i="3" s="1"/>
  <c r="P112" i="3" s="1"/>
  <c r="K10" i="3"/>
  <c r="G51" i="3"/>
  <c r="E53" i="3"/>
  <c r="D54" i="3"/>
  <c r="L54" i="3"/>
  <c r="D107" i="2"/>
  <c r="J107" i="2" s="1"/>
  <c r="P107" i="2" s="1"/>
  <c r="F60" i="2"/>
  <c r="F52" i="2"/>
  <c r="F59" i="2"/>
  <c r="F51" i="2"/>
  <c r="F57" i="2"/>
  <c r="F49" i="2"/>
  <c r="F64" i="2"/>
  <c r="F58" i="2"/>
  <c r="F50" i="2"/>
  <c r="F56" i="2"/>
  <c r="F53" i="2"/>
  <c r="F47" i="2"/>
  <c r="F54" i="2"/>
  <c r="F63" i="2"/>
  <c r="F61" i="2"/>
  <c r="F48" i="2"/>
  <c r="F62" i="2"/>
  <c r="F55" i="2"/>
  <c r="H58" i="2"/>
  <c r="H50" i="2"/>
  <c r="H57" i="2"/>
  <c r="H49" i="2"/>
  <c r="H55" i="2"/>
  <c r="H47" i="2"/>
  <c r="H62" i="2"/>
  <c r="H64" i="2"/>
  <c r="H56" i="2"/>
  <c r="H48" i="2"/>
  <c r="H63" i="2"/>
  <c r="H54" i="2"/>
  <c r="H61" i="2"/>
  <c r="H59" i="2"/>
  <c r="H52" i="2"/>
  <c r="H60" i="2"/>
  <c r="H53" i="2"/>
  <c r="H51" i="2"/>
  <c r="E49" i="2"/>
  <c r="E62" i="2"/>
  <c r="G62" i="2"/>
  <c r="J10" i="2"/>
  <c r="J9" i="2"/>
  <c r="J8" i="2"/>
  <c r="I57" i="2"/>
  <c r="I49" i="2"/>
  <c r="I64" i="2"/>
  <c r="I56" i="2"/>
  <c r="I48" i="2"/>
  <c r="I62" i="2"/>
  <c r="I63" i="2"/>
  <c r="I55" i="2"/>
  <c r="I47" i="2"/>
  <c r="I54" i="2"/>
  <c r="I61" i="2"/>
  <c r="I58" i="2"/>
  <c r="L9" i="2"/>
  <c r="L8" i="2"/>
  <c r="L7" i="2"/>
  <c r="L6" i="2"/>
  <c r="K63" i="2"/>
  <c r="K55" i="2"/>
  <c r="K47" i="2"/>
  <c r="K62" i="2"/>
  <c r="K54" i="2"/>
  <c r="K60" i="2"/>
  <c r="K61" i="2"/>
  <c r="K53" i="2"/>
  <c r="K52" i="2"/>
  <c r="K59" i="2"/>
  <c r="K51" i="2"/>
  <c r="K48" i="2"/>
  <c r="I50" i="2"/>
  <c r="G54" i="2"/>
  <c r="K58" i="2"/>
  <c r="E61" i="2"/>
  <c r="E53" i="2"/>
  <c r="E60" i="2"/>
  <c r="E52" i="2"/>
  <c r="E57" i="2"/>
  <c r="E59" i="2"/>
  <c r="E51" i="2"/>
  <c r="E58" i="2"/>
  <c r="E50" i="2"/>
  <c r="J6" i="2"/>
  <c r="E48" i="2"/>
  <c r="E56" i="2"/>
  <c r="K9" i="2"/>
  <c r="K8" i="2"/>
  <c r="G52" i="2"/>
  <c r="I60" i="2"/>
  <c r="M8" i="2"/>
  <c r="M6" i="2"/>
  <c r="M7" i="2"/>
  <c r="E47" i="2"/>
  <c r="I52" i="2"/>
  <c r="E64" i="2"/>
  <c r="G59" i="2"/>
  <c r="G51" i="2"/>
  <c r="G58" i="2"/>
  <c r="G50" i="2"/>
  <c r="G64" i="2"/>
  <c r="G55" i="2"/>
  <c r="G57" i="2"/>
  <c r="G49" i="2"/>
  <c r="G56" i="2"/>
  <c r="G48" i="2"/>
  <c r="G63" i="2"/>
  <c r="G60" i="2"/>
  <c r="K6" i="2"/>
  <c r="J64" i="2"/>
  <c r="J56" i="2"/>
  <c r="J48" i="2"/>
  <c r="J63" i="2"/>
  <c r="J55" i="2"/>
  <c r="J47" i="2"/>
  <c r="J53" i="2"/>
  <c r="J60" i="2"/>
  <c r="J62" i="2"/>
  <c r="J54" i="2"/>
  <c r="J61" i="2"/>
  <c r="J52" i="2"/>
  <c r="J58" i="2"/>
  <c r="E63" i="2"/>
  <c r="F7" i="2"/>
  <c r="F6" i="2"/>
  <c r="N7" i="2"/>
  <c r="N6" i="2"/>
  <c r="F10" i="2"/>
  <c r="K50" i="2"/>
  <c r="E55" i="2"/>
  <c r="J57" i="2"/>
  <c r="G10" i="2"/>
  <c r="L59" i="2"/>
  <c r="I9" i="2"/>
  <c r="D52" i="2"/>
  <c r="L52" i="2"/>
  <c r="D60" i="2"/>
  <c r="L60" i="2"/>
  <c r="D51" i="2"/>
  <c r="L51" i="2"/>
  <c r="D59" i="2"/>
  <c r="D53" i="2"/>
  <c r="L53" i="2"/>
  <c r="D61" i="2"/>
  <c r="L61" i="2"/>
  <c r="D74" i="2"/>
  <c r="D98" i="2" s="1"/>
  <c r="J98" i="2" s="1"/>
  <c r="P98" i="2" s="1"/>
  <c r="D80" i="2"/>
  <c r="D104" i="2" s="1"/>
  <c r="J104" i="2" s="1"/>
  <c r="P104" i="2" s="1"/>
  <c r="D82" i="2"/>
  <c r="D106" i="2" s="1"/>
  <c r="J106" i="2" s="1"/>
  <c r="P106" i="2" s="1"/>
  <c r="D86" i="2"/>
  <c r="D110" i="2" s="1"/>
  <c r="J110" i="2" s="1"/>
  <c r="P110" i="2" s="1"/>
  <c r="D54" i="2"/>
  <c r="L54" i="2"/>
  <c r="E82" i="2"/>
  <c r="E106" i="2" s="1"/>
  <c r="K106" i="2" s="1"/>
  <c r="Q106" i="2" s="1"/>
  <c r="E84" i="2"/>
  <c r="E108" i="2" s="1"/>
  <c r="K108" i="2" s="1"/>
  <c r="Q108" i="2" s="1"/>
  <c r="E88" i="2"/>
  <c r="E112" i="2" s="1"/>
  <c r="K112" i="2" s="1"/>
  <c r="Q112" i="2" s="1"/>
  <c r="E74" i="1"/>
  <c r="E98" i="1" s="1"/>
  <c r="K98" i="1" s="1"/>
  <c r="D77" i="1"/>
  <c r="D101" i="1" s="1"/>
  <c r="J101" i="1" s="1"/>
  <c r="D75" i="1"/>
  <c r="D99" i="1" s="1"/>
  <c r="J99" i="1" s="1"/>
  <c r="D73" i="1"/>
  <c r="D97" i="1" s="1"/>
  <c r="J97" i="1" s="1"/>
  <c r="D70" i="1"/>
  <c r="D94" i="1" s="1"/>
  <c r="J94" i="1" s="1"/>
  <c r="D85" i="1"/>
  <c r="D109" i="1" s="1"/>
  <c r="J109" i="1" s="1"/>
  <c r="F85" i="1"/>
  <c r="F109" i="1" s="1"/>
  <c r="L109" i="1" s="1"/>
  <c r="F77" i="1"/>
  <c r="F101" i="1" s="1"/>
  <c r="L101" i="1" s="1"/>
  <c r="G70" i="1"/>
  <c r="G94" i="1" s="1"/>
  <c r="M94" i="1" s="1"/>
  <c r="D82" i="1"/>
  <c r="D106" i="1" s="1"/>
  <c r="J106" i="1" s="1"/>
  <c r="D74" i="1"/>
  <c r="D98" i="1" s="1"/>
  <c r="J98" i="1" s="1"/>
  <c r="E83" i="1"/>
  <c r="E107" i="1" s="1"/>
  <c r="K107" i="1" s="1"/>
  <c r="E75" i="1"/>
  <c r="E99" i="1" s="1"/>
  <c r="K99" i="1" s="1"/>
  <c r="F84" i="1"/>
  <c r="F108" i="1" s="1"/>
  <c r="L108" i="1" s="1"/>
  <c r="F76" i="1"/>
  <c r="F100" i="1" s="1"/>
  <c r="L100" i="1" s="1"/>
  <c r="G85" i="1"/>
  <c r="G109" i="1" s="1"/>
  <c r="M109" i="1" s="1"/>
  <c r="G77" i="1"/>
  <c r="G101" i="1" s="1"/>
  <c r="M101" i="1" s="1"/>
  <c r="F83" i="1"/>
  <c r="F107" i="1" s="1"/>
  <c r="L107" i="1" s="1"/>
  <c r="F75" i="1"/>
  <c r="F99" i="1" s="1"/>
  <c r="L99" i="1" s="1"/>
  <c r="E70" i="1"/>
  <c r="E94" i="1" s="1"/>
  <c r="K94" i="1" s="1"/>
  <c r="D80" i="1"/>
  <c r="D104" i="1" s="1"/>
  <c r="J104" i="1" s="1"/>
  <c r="D72" i="1"/>
  <c r="D96" i="1" s="1"/>
  <c r="J96" i="1" s="1"/>
  <c r="E81" i="1"/>
  <c r="E105" i="1" s="1"/>
  <c r="K105" i="1" s="1"/>
  <c r="E73" i="1"/>
  <c r="E97" i="1" s="1"/>
  <c r="K97" i="1" s="1"/>
  <c r="F82" i="1"/>
  <c r="F106" i="1" s="1"/>
  <c r="L106" i="1" s="1"/>
  <c r="F74" i="1"/>
  <c r="F98" i="1" s="1"/>
  <c r="L98" i="1" s="1"/>
  <c r="G83" i="1"/>
  <c r="G107" i="1" s="1"/>
  <c r="M107" i="1" s="1"/>
  <c r="G75" i="1"/>
  <c r="G99" i="1" s="1"/>
  <c r="M99" i="1" s="1"/>
  <c r="D87" i="1"/>
  <c r="D111" i="1" s="1"/>
  <c r="J111" i="1" s="1"/>
  <c r="D79" i="1"/>
  <c r="D103" i="1" s="1"/>
  <c r="J103" i="1" s="1"/>
  <c r="D71" i="1"/>
  <c r="D95" i="1" s="1"/>
  <c r="J95" i="1" s="1"/>
  <c r="E80" i="1"/>
  <c r="E104" i="1" s="1"/>
  <c r="K104" i="1" s="1"/>
  <c r="E72" i="1"/>
  <c r="E96" i="1" s="1"/>
  <c r="K96" i="1" s="1"/>
  <c r="F81" i="1"/>
  <c r="F105" i="1" s="1"/>
  <c r="L105" i="1" s="1"/>
  <c r="F73" i="1"/>
  <c r="F97" i="1" s="1"/>
  <c r="L97" i="1" s="1"/>
  <c r="G82" i="1"/>
  <c r="G106" i="1" s="1"/>
  <c r="M106" i="1" s="1"/>
  <c r="G74" i="1"/>
  <c r="G98" i="1" s="1"/>
  <c r="M98" i="1" s="1"/>
  <c r="F70" i="1"/>
  <c r="F94" i="1" s="1"/>
  <c r="L94" i="1" s="1"/>
  <c r="D86" i="1"/>
  <c r="D110" i="1" s="1"/>
  <c r="J110" i="1" s="1"/>
  <c r="D78" i="1"/>
  <c r="D102" i="1" s="1"/>
  <c r="J102" i="1" s="1"/>
  <c r="E87" i="1"/>
  <c r="E111" i="1" s="1"/>
  <c r="K111" i="1" s="1"/>
  <c r="E79" i="1"/>
  <c r="E103" i="1" s="1"/>
  <c r="K103" i="1" s="1"/>
  <c r="E71" i="1"/>
  <c r="E95" i="1" s="1"/>
  <c r="K95" i="1" s="1"/>
  <c r="F80" i="1"/>
  <c r="F104" i="1" s="1"/>
  <c r="L104" i="1" s="1"/>
  <c r="F72" i="1"/>
  <c r="F96" i="1" s="1"/>
  <c r="L96" i="1" s="1"/>
  <c r="G81" i="1"/>
  <c r="G105" i="1" s="1"/>
  <c r="M105" i="1" s="1"/>
  <c r="G73" i="1"/>
  <c r="G97" i="1" s="1"/>
  <c r="M97" i="1" s="1"/>
  <c r="F87" i="1"/>
  <c r="F111" i="1" s="1"/>
  <c r="L111" i="1" s="1"/>
  <c r="F79" i="1"/>
  <c r="F103" i="1" s="1"/>
  <c r="L103" i="1" s="1"/>
  <c r="D84" i="1"/>
  <c r="D108" i="1" s="1"/>
  <c r="J108" i="1" s="1"/>
  <c r="D76" i="1"/>
  <c r="D100" i="1" s="1"/>
  <c r="J100" i="1" s="1"/>
  <c r="E85" i="1"/>
  <c r="E109" i="1" s="1"/>
  <c r="K109" i="1" s="1"/>
  <c r="E77" i="1"/>
  <c r="E101" i="1" s="1"/>
  <c r="K101" i="1" s="1"/>
  <c r="F86" i="1"/>
  <c r="F110" i="1" s="1"/>
  <c r="L110" i="1" s="1"/>
  <c r="F78" i="1"/>
  <c r="F102" i="1" s="1"/>
  <c r="L102" i="1" s="1"/>
  <c r="G87" i="1"/>
  <c r="G111" i="1" s="1"/>
  <c r="M111" i="1" s="1"/>
  <c r="G79" i="1"/>
  <c r="G103" i="1" s="1"/>
  <c r="M103" i="1" s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3" i="1"/>
  <c r="E52" i="1"/>
  <c r="E44" i="1"/>
  <c r="L60" i="1"/>
  <c r="L59" i="1"/>
  <c r="L58" i="1"/>
  <c r="L57" i="1"/>
  <c r="L56" i="1"/>
  <c r="L55" i="1"/>
  <c r="L54" i="1"/>
  <c r="L53" i="1"/>
  <c r="L51" i="1"/>
  <c r="L50" i="1"/>
  <c r="L49" i="1"/>
  <c r="L48" i="1"/>
  <c r="L47" i="1"/>
  <c r="L46" i="1"/>
  <c r="L45" i="1"/>
  <c r="L43" i="1"/>
  <c r="L52" i="1"/>
  <c r="L44" i="1"/>
  <c r="D49" i="1"/>
  <c r="D57" i="1"/>
  <c r="D47" i="1"/>
  <c r="D48" i="1"/>
  <c r="D59" i="1"/>
  <c r="D50" i="1"/>
  <c r="D58" i="1"/>
  <c r="D60" i="1"/>
  <c r="D51" i="1"/>
  <c r="D43" i="1"/>
  <c r="D55" i="1"/>
  <c r="D45" i="1"/>
  <c r="D52" i="1"/>
  <c r="D56" i="1"/>
  <c r="D44" i="1"/>
  <c r="D53" i="1"/>
  <c r="D46" i="1"/>
  <c r="D54" i="1"/>
  <c r="G44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3" i="1"/>
  <c r="G52" i="1"/>
  <c r="K58" i="1"/>
  <c r="K57" i="1"/>
  <c r="K56" i="1"/>
  <c r="K55" i="1"/>
  <c r="K54" i="1"/>
  <c r="K53" i="1"/>
  <c r="K51" i="1"/>
  <c r="K50" i="1"/>
  <c r="K49" i="1"/>
  <c r="K48" i="1"/>
  <c r="K47" i="1"/>
  <c r="K46" i="1"/>
  <c r="K45" i="1"/>
  <c r="K43" i="1"/>
  <c r="K52" i="1"/>
  <c r="K44" i="1"/>
  <c r="K59" i="1"/>
  <c r="K60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3" i="1"/>
  <c r="F52" i="1"/>
  <c r="F44" i="1"/>
  <c r="I52" i="1"/>
  <c r="I44" i="1"/>
  <c r="I55" i="1"/>
  <c r="I50" i="1"/>
  <c r="I56" i="1"/>
  <c r="I47" i="1"/>
  <c r="I58" i="1"/>
  <c r="I49" i="1"/>
  <c r="I54" i="1"/>
  <c r="I48" i="1"/>
  <c r="I53" i="1"/>
  <c r="I45" i="1"/>
  <c r="I60" i="1"/>
  <c r="I59" i="1"/>
  <c r="I57" i="1"/>
  <c r="I51" i="1"/>
  <c r="I46" i="1"/>
  <c r="I43" i="1"/>
  <c r="H45" i="1"/>
  <c r="H46" i="1"/>
  <c r="H50" i="1"/>
  <c r="H58" i="1"/>
  <c r="H59" i="1"/>
  <c r="H60" i="1"/>
  <c r="H43" i="1"/>
  <c r="H47" i="1"/>
  <c r="H53" i="1"/>
  <c r="H44" i="1"/>
  <c r="H48" i="1"/>
  <c r="H54" i="1"/>
  <c r="H56" i="1"/>
  <c r="H52" i="1"/>
  <c r="H49" i="1"/>
  <c r="H55" i="1"/>
  <c r="H57" i="1"/>
  <c r="J42" i="1"/>
  <c r="G8" i="1"/>
  <c r="F9" i="1"/>
  <c r="L6" i="1"/>
  <c r="K6" i="1"/>
  <c r="J9" i="1"/>
  <c r="G7" i="1"/>
  <c r="J6" i="1"/>
  <c r="H6" i="1"/>
  <c r="F8" i="1"/>
  <c r="N6" i="1"/>
  <c r="F10" i="1"/>
  <c r="I6" i="1"/>
  <c r="M6" i="1"/>
  <c r="M7" i="1"/>
  <c r="M8" i="1"/>
  <c r="M9" i="1"/>
  <c r="L7" i="1"/>
  <c r="L8" i="1"/>
  <c r="L9" i="1"/>
  <c r="K7" i="1"/>
  <c r="K8" i="1"/>
  <c r="K9" i="1"/>
  <c r="J10" i="1"/>
  <c r="J7" i="1"/>
  <c r="J8" i="1"/>
  <c r="F7" i="1"/>
  <c r="I7" i="1"/>
  <c r="I8" i="1"/>
  <c r="I9" i="1"/>
  <c r="H7" i="1"/>
  <c r="H8" i="1"/>
  <c r="H9" i="1"/>
  <c r="N7" i="1"/>
  <c r="N8" i="1"/>
  <c r="N9" i="1"/>
  <c r="G9" i="1"/>
  <c r="G6" i="1"/>
  <c r="E86" i="2" l="1"/>
  <c r="E110" i="2" s="1"/>
  <c r="K110" i="2" s="1"/>
  <c r="Q110" i="2" s="1"/>
  <c r="D84" i="2"/>
  <c r="D108" i="2" s="1"/>
  <c r="J108" i="2" s="1"/>
  <c r="P108" i="2" s="1"/>
  <c r="F79" i="2"/>
  <c r="F103" i="2" s="1"/>
  <c r="L103" i="2" s="1"/>
  <c r="R103" i="2" s="1"/>
  <c r="E74" i="2"/>
  <c r="E98" i="2" s="1"/>
  <c r="K98" i="2" s="1"/>
  <c r="Q98" i="2" s="1"/>
  <c r="F74" i="2"/>
  <c r="F98" i="2" s="1"/>
  <c r="L98" i="2" s="1"/>
  <c r="R98" i="2" s="1"/>
  <c r="E75" i="2"/>
  <c r="E99" i="2" s="1"/>
  <c r="K99" i="2" s="1"/>
  <c r="Q99" i="2" s="1"/>
  <c r="E80" i="2"/>
  <c r="E104" i="2" s="1"/>
  <c r="K104" i="2" s="1"/>
  <c r="Q104" i="2" s="1"/>
  <c r="D78" i="2"/>
  <c r="D102" i="2" s="1"/>
  <c r="J102" i="2" s="1"/>
  <c r="P102" i="2" s="1"/>
  <c r="F89" i="2"/>
  <c r="F113" i="2" s="1"/>
  <c r="L113" i="2" s="1"/>
  <c r="R113" i="2" s="1"/>
  <c r="E87" i="2"/>
  <c r="E111" i="2" s="1"/>
  <c r="K111" i="2" s="1"/>
  <c r="Q111" i="2" s="1"/>
  <c r="F88" i="2"/>
  <c r="F112" i="2" s="1"/>
  <c r="L112" i="2" s="1"/>
  <c r="R112" i="2" s="1"/>
  <c r="D76" i="2"/>
  <c r="D100" i="2" s="1"/>
  <c r="J100" i="2" s="1"/>
  <c r="P100" i="2" s="1"/>
  <c r="D87" i="2"/>
  <c r="D111" i="2" s="1"/>
  <c r="J111" i="2" s="1"/>
  <c r="P111" i="2" s="1"/>
  <c r="G84" i="2"/>
  <c r="G108" i="2" s="1"/>
  <c r="M108" i="2" s="1"/>
  <c r="S108" i="2" s="1"/>
  <c r="F85" i="2"/>
  <c r="F109" i="2" s="1"/>
  <c r="L109" i="2" s="1"/>
  <c r="R109" i="2" s="1"/>
  <c r="D88" i="2"/>
  <c r="D112" i="2" s="1"/>
  <c r="J112" i="2" s="1"/>
  <c r="P112" i="2" s="1"/>
  <c r="D85" i="2"/>
  <c r="D109" i="2" s="1"/>
  <c r="J109" i="2" s="1"/>
  <c r="P109" i="2" s="1"/>
  <c r="D79" i="2"/>
  <c r="D103" i="2" s="1"/>
  <c r="J103" i="2" s="1"/>
  <c r="P103" i="2" s="1"/>
  <c r="E79" i="2"/>
  <c r="E103" i="2" s="1"/>
  <c r="K103" i="2" s="1"/>
  <c r="Q103" i="2" s="1"/>
  <c r="D89" i="7"/>
  <c r="D113" i="7" s="1"/>
  <c r="J113" i="7" s="1"/>
  <c r="P113" i="7" s="1"/>
  <c r="D87" i="7"/>
  <c r="D111" i="7" s="1"/>
  <c r="J111" i="7" s="1"/>
  <c r="P111" i="7" s="1"/>
  <c r="D85" i="7"/>
  <c r="D109" i="7" s="1"/>
  <c r="J109" i="7" s="1"/>
  <c r="P109" i="7" s="1"/>
  <c r="D83" i="7"/>
  <c r="D107" i="7" s="1"/>
  <c r="J107" i="7" s="1"/>
  <c r="P107" i="7" s="1"/>
  <c r="D81" i="7"/>
  <c r="D105" i="7" s="1"/>
  <c r="J105" i="7" s="1"/>
  <c r="P105" i="7" s="1"/>
  <c r="D79" i="7"/>
  <c r="D103" i="7" s="1"/>
  <c r="J103" i="7" s="1"/>
  <c r="P103" i="7" s="1"/>
  <c r="D77" i="7"/>
  <c r="D101" i="7" s="1"/>
  <c r="J101" i="7" s="1"/>
  <c r="P101" i="7" s="1"/>
  <c r="D75" i="7"/>
  <c r="D99" i="7" s="1"/>
  <c r="J99" i="7" s="1"/>
  <c r="P99" i="7" s="1"/>
  <c r="D73" i="7"/>
  <c r="D97" i="7" s="1"/>
  <c r="J97" i="7" s="1"/>
  <c r="P97" i="7" s="1"/>
  <c r="D88" i="7"/>
  <c r="D112" i="7" s="1"/>
  <c r="J112" i="7" s="1"/>
  <c r="P112" i="7" s="1"/>
  <c r="G90" i="7"/>
  <c r="G114" i="7" s="1"/>
  <c r="M114" i="7" s="1"/>
  <c r="S114" i="7" s="1"/>
  <c r="G88" i="7"/>
  <c r="G112" i="7" s="1"/>
  <c r="M112" i="7" s="1"/>
  <c r="S112" i="7" s="1"/>
  <c r="G86" i="7"/>
  <c r="G110" i="7" s="1"/>
  <c r="M110" i="7" s="1"/>
  <c r="S110" i="7" s="1"/>
  <c r="G84" i="7"/>
  <c r="G108" i="7" s="1"/>
  <c r="M108" i="7" s="1"/>
  <c r="S108" i="7" s="1"/>
  <c r="G82" i="7"/>
  <c r="G106" i="7" s="1"/>
  <c r="M106" i="7" s="1"/>
  <c r="S106" i="7" s="1"/>
  <c r="G80" i="7"/>
  <c r="G104" i="7" s="1"/>
  <c r="M104" i="7" s="1"/>
  <c r="S104" i="7" s="1"/>
  <c r="G78" i="7"/>
  <c r="G102" i="7" s="1"/>
  <c r="M102" i="7" s="1"/>
  <c r="S102" i="7" s="1"/>
  <c r="G76" i="7"/>
  <c r="G100" i="7" s="1"/>
  <c r="M100" i="7" s="1"/>
  <c r="S100" i="7" s="1"/>
  <c r="G74" i="7"/>
  <c r="G98" i="7" s="1"/>
  <c r="M98" i="7" s="1"/>
  <c r="S98" i="7" s="1"/>
  <c r="D86" i="7"/>
  <c r="D110" i="7" s="1"/>
  <c r="J110" i="7" s="1"/>
  <c r="P110" i="7" s="1"/>
  <c r="F90" i="7"/>
  <c r="F114" i="7" s="1"/>
  <c r="L114" i="7" s="1"/>
  <c r="R114" i="7" s="1"/>
  <c r="F88" i="7"/>
  <c r="F112" i="7" s="1"/>
  <c r="L112" i="7" s="1"/>
  <c r="R112" i="7" s="1"/>
  <c r="F86" i="7"/>
  <c r="F110" i="7" s="1"/>
  <c r="L110" i="7" s="1"/>
  <c r="R110" i="7" s="1"/>
  <c r="F84" i="7"/>
  <c r="F108" i="7" s="1"/>
  <c r="L108" i="7" s="1"/>
  <c r="R108" i="7" s="1"/>
  <c r="F82" i="7"/>
  <c r="F106" i="7" s="1"/>
  <c r="L106" i="7" s="1"/>
  <c r="R106" i="7" s="1"/>
  <c r="F80" i="7"/>
  <c r="F104" i="7" s="1"/>
  <c r="L104" i="7" s="1"/>
  <c r="R104" i="7" s="1"/>
  <c r="F78" i="7"/>
  <c r="F102" i="7" s="1"/>
  <c r="L102" i="7" s="1"/>
  <c r="R102" i="7" s="1"/>
  <c r="F76" i="7"/>
  <c r="F100" i="7" s="1"/>
  <c r="L100" i="7" s="1"/>
  <c r="R100" i="7" s="1"/>
  <c r="F74" i="7"/>
  <c r="F98" i="7" s="1"/>
  <c r="L98" i="7" s="1"/>
  <c r="R98" i="7" s="1"/>
  <c r="D82" i="7"/>
  <c r="D106" i="7" s="1"/>
  <c r="J106" i="7" s="1"/>
  <c r="P106" i="7" s="1"/>
  <c r="D78" i="7"/>
  <c r="D102" i="7" s="1"/>
  <c r="J102" i="7" s="1"/>
  <c r="P102" i="7" s="1"/>
  <c r="E90" i="7"/>
  <c r="E114" i="7" s="1"/>
  <c r="K114" i="7" s="1"/>
  <c r="Q114" i="7" s="1"/>
  <c r="E88" i="7"/>
  <c r="E112" i="7" s="1"/>
  <c r="K112" i="7" s="1"/>
  <c r="Q112" i="7" s="1"/>
  <c r="E86" i="7"/>
  <c r="E110" i="7" s="1"/>
  <c r="K110" i="7" s="1"/>
  <c r="Q110" i="7" s="1"/>
  <c r="E84" i="7"/>
  <c r="E108" i="7" s="1"/>
  <c r="K108" i="7" s="1"/>
  <c r="Q108" i="7" s="1"/>
  <c r="E82" i="7"/>
  <c r="E106" i="7" s="1"/>
  <c r="K106" i="7" s="1"/>
  <c r="Q106" i="7" s="1"/>
  <c r="E80" i="7"/>
  <c r="E104" i="7" s="1"/>
  <c r="K104" i="7" s="1"/>
  <c r="Q104" i="7" s="1"/>
  <c r="E78" i="7"/>
  <c r="E102" i="7" s="1"/>
  <c r="K102" i="7" s="1"/>
  <c r="Q102" i="7" s="1"/>
  <c r="E76" i="7"/>
  <c r="E100" i="7" s="1"/>
  <c r="K100" i="7" s="1"/>
  <c r="Q100" i="7" s="1"/>
  <c r="E74" i="7"/>
  <c r="E98" i="7" s="1"/>
  <c r="K98" i="7" s="1"/>
  <c r="Q98" i="7" s="1"/>
  <c r="D90" i="7"/>
  <c r="D114" i="7" s="1"/>
  <c r="J114" i="7" s="1"/>
  <c r="P114" i="7" s="1"/>
  <c r="D80" i="7"/>
  <c r="D104" i="7" s="1"/>
  <c r="J104" i="7" s="1"/>
  <c r="P104" i="7" s="1"/>
  <c r="D76" i="7"/>
  <c r="D100" i="7" s="1"/>
  <c r="J100" i="7" s="1"/>
  <c r="P100" i="7" s="1"/>
  <c r="F89" i="7"/>
  <c r="F113" i="7" s="1"/>
  <c r="L113" i="7" s="1"/>
  <c r="R113" i="7" s="1"/>
  <c r="F87" i="7"/>
  <c r="F111" i="7" s="1"/>
  <c r="L111" i="7" s="1"/>
  <c r="R111" i="7" s="1"/>
  <c r="F85" i="7"/>
  <c r="F109" i="7" s="1"/>
  <c r="L109" i="7" s="1"/>
  <c r="R109" i="7" s="1"/>
  <c r="F83" i="7"/>
  <c r="F107" i="7" s="1"/>
  <c r="L107" i="7" s="1"/>
  <c r="R107" i="7" s="1"/>
  <c r="F81" i="7"/>
  <c r="F105" i="7" s="1"/>
  <c r="L105" i="7" s="1"/>
  <c r="R105" i="7" s="1"/>
  <c r="F79" i="7"/>
  <c r="F103" i="7" s="1"/>
  <c r="L103" i="7" s="1"/>
  <c r="R103" i="7" s="1"/>
  <c r="F77" i="7"/>
  <c r="F101" i="7" s="1"/>
  <c r="L101" i="7" s="1"/>
  <c r="R101" i="7" s="1"/>
  <c r="F75" i="7"/>
  <c r="F99" i="7" s="1"/>
  <c r="L99" i="7" s="1"/>
  <c r="R99" i="7" s="1"/>
  <c r="F73" i="7"/>
  <c r="F97" i="7" s="1"/>
  <c r="L97" i="7" s="1"/>
  <c r="R97" i="7" s="1"/>
  <c r="E89" i="7"/>
  <c r="E113" i="7" s="1"/>
  <c r="K113" i="7" s="1"/>
  <c r="Q113" i="7" s="1"/>
  <c r="E87" i="7"/>
  <c r="E111" i="7" s="1"/>
  <c r="K111" i="7" s="1"/>
  <c r="Q111" i="7" s="1"/>
  <c r="E85" i="7"/>
  <c r="E109" i="7" s="1"/>
  <c r="K109" i="7" s="1"/>
  <c r="Q109" i="7" s="1"/>
  <c r="E83" i="7"/>
  <c r="E107" i="7" s="1"/>
  <c r="K107" i="7" s="1"/>
  <c r="Q107" i="7" s="1"/>
  <c r="E81" i="7"/>
  <c r="E105" i="7" s="1"/>
  <c r="K105" i="7" s="1"/>
  <c r="Q105" i="7" s="1"/>
  <c r="E79" i="7"/>
  <c r="E103" i="7" s="1"/>
  <c r="K103" i="7" s="1"/>
  <c r="Q103" i="7" s="1"/>
  <c r="E77" i="7"/>
  <c r="E101" i="7" s="1"/>
  <c r="K101" i="7" s="1"/>
  <c r="Q101" i="7" s="1"/>
  <c r="E75" i="7"/>
  <c r="E99" i="7" s="1"/>
  <c r="K99" i="7" s="1"/>
  <c r="Q99" i="7" s="1"/>
  <c r="E73" i="7"/>
  <c r="E97" i="7" s="1"/>
  <c r="K97" i="7" s="1"/>
  <c r="Q97" i="7" s="1"/>
  <c r="D84" i="7"/>
  <c r="D108" i="7" s="1"/>
  <c r="J108" i="7" s="1"/>
  <c r="P108" i="7" s="1"/>
  <c r="D74" i="7"/>
  <c r="D98" i="7" s="1"/>
  <c r="J98" i="7" s="1"/>
  <c r="P98" i="7" s="1"/>
  <c r="G85" i="7"/>
  <c r="G109" i="7" s="1"/>
  <c r="M109" i="7" s="1"/>
  <c r="S109" i="7" s="1"/>
  <c r="G77" i="7"/>
  <c r="G101" i="7" s="1"/>
  <c r="M101" i="7" s="1"/>
  <c r="S101" i="7" s="1"/>
  <c r="G83" i="7"/>
  <c r="G107" i="7" s="1"/>
  <c r="M107" i="7" s="1"/>
  <c r="S107" i="7" s="1"/>
  <c r="G81" i="7"/>
  <c r="G105" i="7" s="1"/>
  <c r="M105" i="7" s="1"/>
  <c r="S105" i="7" s="1"/>
  <c r="G75" i="7"/>
  <c r="G99" i="7" s="1"/>
  <c r="M99" i="7" s="1"/>
  <c r="S99" i="7" s="1"/>
  <c r="G79" i="7"/>
  <c r="G103" i="7" s="1"/>
  <c r="M103" i="7" s="1"/>
  <c r="S103" i="7" s="1"/>
  <c r="G89" i="7"/>
  <c r="G113" i="7" s="1"/>
  <c r="M113" i="7" s="1"/>
  <c r="S113" i="7" s="1"/>
  <c r="G73" i="7"/>
  <c r="G97" i="7" s="1"/>
  <c r="M97" i="7" s="1"/>
  <c r="S97" i="7" s="1"/>
  <c r="G87" i="7"/>
  <c r="G111" i="7" s="1"/>
  <c r="M111" i="7" s="1"/>
  <c r="S111" i="7" s="1"/>
  <c r="J63" i="7"/>
  <c r="J55" i="7"/>
  <c r="J47" i="7"/>
  <c r="J62" i="7"/>
  <c r="J54" i="7"/>
  <c r="J46" i="7"/>
  <c r="J61" i="7"/>
  <c r="J53" i="7"/>
  <c r="J60" i="7"/>
  <c r="J52" i="7"/>
  <c r="J51" i="7"/>
  <c r="J57" i="7"/>
  <c r="J49" i="7"/>
  <c r="J56" i="7"/>
  <c r="J48" i="7"/>
  <c r="J59" i="7"/>
  <c r="J58" i="7"/>
  <c r="J50" i="7"/>
  <c r="E90" i="6"/>
  <c r="E114" i="6" s="1"/>
  <c r="K114" i="6" s="1"/>
  <c r="Q114" i="6" s="1"/>
  <c r="E88" i="6"/>
  <c r="E112" i="6" s="1"/>
  <c r="K112" i="6" s="1"/>
  <c r="Q112" i="6" s="1"/>
  <c r="E86" i="6"/>
  <c r="E110" i="6" s="1"/>
  <c r="K110" i="6" s="1"/>
  <c r="Q110" i="6" s="1"/>
  <c r="E84" i="6"/>
  <c r="E108" i="6" s="1"/>
  <c r="K108" i="6" s="1"/>
  <c r="Q108" i="6" s="1"/>
  <c r="E82" i="6"/>
  <c r="E106" i="6" s="1"/>
  <c r="K106" i="6" s="1"/>
  <c r="Q106" i="6" s="1"/>
  <c r="E80" i="6"/>
  <c r="E104" i="6" s="1"/>
  <c r="K104" i="6" s="1"/>
  <c r="Q104" i="6" s="1"/>
  <c r="E78" i="6"/>
  <c r="E102" i="6" s="1"/>
  <c r="K102" i="6" s="1"/>
  <c r="Q102" i="6" s="1"/>
  <c r="E76" i="6"/>
  <c r="E100" i="6" s="1"/>
  <c r="K100" i="6" s="1"/>
  <c r="Q100" i="6" s="1"/>
  <c r="E74" i="6"/>
  <c r="E98" i="6" s="1"/>
  <c r="K98" i="6" s="1"/>
  <c r="Q98" i="6" s="1"/>
  <c r="G91" i="6"/>
  <c r="G115" i="6" s="1"/>
  <c r="M115" i="6" s="1"/>
  <c r="S115" i="6" s="1"/>
  <c r="G89" i="6"/>
  <c r="G113" i="6" s="1"/>
  <c r="M113" i="6" s="1"/>
  <c r="S113" i="6" s="1"/>
  <c r="G87" i="6"/>
  <c r="G111" i="6" s="1"/>
  <c r="M111" i="6" s="1"/>
  <c r="S111" i="6" s="1"/>
  <c r="G85" i="6"/>
  <c r="G109" i="6" s="1"/>
  <c r="M109" i="6" s="1"/>
  <c r="S109" i="6" s="1"/>
  <c r="G83" i="6"/>
  <c r="G107" i="6" s="1"/>
  <c r="M107" i="6" s="1"/>
  <c r="S107" i="6" s="1"/>
  <c r="G81" i="6"/>
  <c r="G105" i="6" s="1"/>
  <c r="M105" i="6" s="1"/>
  <c r="S105" i="6" s="1"/>
  <c r="G79" i="6"/>
  <c r="G103" i="6" s="1"/>
  <c r="M103" i="6" s="1"/>
  <c r="S103" i="6" s="1"/>
  <c r="G77" i="6"/>
  <c r="G101" i="6" s="1"/>
  <c r="M101" i="6" s="1"/>
  <c r="S101" i="6" s="1"/>
  <c r="G75" i="6"/>
  <c r="G99" i="6" s="1"/>
  <c r="M99" i="6" s="1"/>
  <c r="S99" i="6" s="1"/>
  <c r="E91" i="6"/>
  <c r="E115" i="6" s="1"/>
  <c r="K115" i="6" s="1"/>
  <c r="Q115" i="6" s="1"/>
  <c r="E89" i="6"/>
  <c r="E113" i="6" s="1"/>
  <c r="K113" i="6" s="1"/>
  <c r="Q113" i="6" s="1"/>
  <c r="E87" i="6"/>
  <c r="E111" i="6" s="1"/>
  <c r="K111" i="6" s="1"/>
  <c r="Q111" i="6" s="1"/>
  <c r="E85" i="6"/>
  <c r="E109" i="6" s="1"/>
  <c r="K109" i="6" s="1"/>
  <c r="Q109" i="6" s="1"/>
  <c r="E83" i="6"/>
  <c r="E107" i="6" s="1"/>
  <c r="K107" i="6" s="1"/>
  <c r="Q107" i="6" s="1"/>
  <c r="E81" i="6"/>
  <c r="E105" i="6" s="1"/>
  <c r="K105" i="6" s="1"/>
  <c r="Q105" i="6" s="1"/>
  <c r="E79" i="6"/>
  <c r="E103" i="6" s="1"/>
  <c r="K103" i="6" s="1"/>
  <c r="Q103" i="6" s="1"/>
  <c r="E77" i="6"/>
  <c r="E101" i="6" s="1"/>
  <c r="K101" i="6" s="1"/>
  <c r="Q101" i="6" s="1"/>
  <c r="E75" i="6"/>
  <c r="E99" i="6" s="1"/>
  <c r="K99" i="6" s="1"/>
  <c r="Q99" i="6" s="1"/>
  <c r="D85" i="6"/>
  <c r="D109" i="6" s="1"/>
  <c r="J109" i="6" s="1"/>
  <c r="P109" i="6" s="1"/>
  <c r="D79" i="6"/>
  <c r="D103" i="6" s="1"/>
  <c r="J103" i="6" s="1"/>
  <c r="P103" i="6" s="1"/>
  <c r="D91" i="6"/>
  <c r="D115" i="6" s="1"/>
  <c r="J115" i="6" s="1"/>
  <c r="P115" i="6" s="1"/>
  <c r="D89" i="6"/>
  <c r="D113" i="6" s="1"/>
  <c r="J113" i="6" s="1"/>
  <c r="P113" i="6" s="1"/>
  <c r="D87" i="6"/>
  <c r="D111" i="6" s="1"/>
  <c r="J111" i="6" s="1"/>
  <c r="P111" i="6" s="1"/>
  <c r="D83" i="6"/>
  <c r="D107" i="6" s="1"/>
  <c r="J107" i="6" s="1"/>
  <c r="P107" i="6" s="1"/>
  <c r="D81" i="6"/>
  <c r="D105" i="6" s="1"/>
  <c r="J105" i="6" s="1"/>
  <c r="P105" i="6" s="1"/>
  <c r="D77" i="6"/>
  <c r="D101" i="6" s="1"/>
  <c r="J101" i="6" s="1"/>
  <c r="P101" i="6" s="1"/>
  <c r="D75" i="6"/>
  <c r="D99" i="6" s="1"/>
  <c r="J99" i="6" s="1"/>
  <c r="P99" i="6" s="1"/>
  <c r="G90" i="6"/>
  <c r="G114" i="6" s="1"/>
  <c r="M114" i="6" s="1"/>
  <c r="S114" i="6" s="1"/>
  <c r="G88" i="6"/>
  <c r="G112" i="6" s="1"/>
  <c r="M112" i="6" s="1"/>
  <c r="S112" i="6" s="1"/>
  <c r="G86" i="6"/>
  <c r="G110" i="6" s="1"/>
  <c r="M110" i="6" s="1"/>
  <c r="S110" i="6" s="1"/>
  <c r="G84" i="6"/>
  <c r="G108" i="6" s="1"/>
  <c r="M108" i="6" s="1"/>
  <c r="S108" i="6" s="1"/>
  <c r="G82" i="6"/>
  <c r="G106" i="6" s="1"/>
  <c r="M106" i="6" s="1"/>
  <c r="S106" i="6" s="1"/>
  <c r="G80" i="6"/>
  <c r="G104" i="6" s="1"/>
  <c r="M104" i="6" s="1"/>
  <c r="S104" i="6" s="1"/>
  <c r="G78" i="6"/>
  <c r="G102" i="6" s="1"/>
  <c r="M102" i="6" s="1"/>
  <c r="S102" i="6" s="1"/>
  <c r="G76" i="6"/>
  <c r="G100" i="6" s="1"/>
  <c r="M100" i="6" s="1"/>
  <c r="S100" i="6" s="1"/>
  <c r="G74" i="6"/>
  <c r="G98" i="6" s="1"/>
  <c r="M98" i="6" s="1"/>
  <c r="S98" i="6" s="1"/>
  <c r="F84" i="6"/>
  <c r="F108" i="6" s="1"/>
  <c r="L108" i="6" s="1"/>
  <c r="R108" i="6" s="1"/>
  <c r="F78" i="6"/>
  <c r="F102" i="6" s="1"/>
  <c r="L102" i="6" s="1"/>
  <c r="R102" i="6" s="1"/>
  <c r="F90" i="6"/>
  <c r="F114" i="6" s="1"/>
  <c r="L114" i="6" s="1"/>
  <c r="R114" i="6" s="1"/>
  <c r="F88" i="6"/>
  <c r="F112" i="6" s="1"/>
  <c r="L112" i="6" s="1"/>
  <c r="R112" i="6" s="1"/>
  <c r="F86" i="6"/>
  <c r="F110" i="6" s="1"/>
  <c r="L110" i="6" s="1"/>
  <c r="R110" i="6" s="1"/>
  <c r="F82" i="6"/>
  <c r="F106" i="6" s="1"/>
  <c r="L106" i="6" s="1"/>
  <c r="R106" i="6" s="1"/>
  <c r="F80" i="6"/>
  <c r="F104" i="6" s="1"/>
  <c r="L104" i="6" s="1"/>
  <c r="R104" i="6" s="1"/>
  <c r="F76" i="6"/>
  <c r="F100" i="6" s="1"/>
  <c r="L100" i="6" s="1"/>
  <c r="R100" i="6" s="1"/>
  <c r="F74" i="6"/>
  <c r="F98" i="6" s="1"/>
  <c r="L98" i="6" s="1"/>
  <c r="R98" i="6" s="1"/>
  <c r="D86" i="6"/>
  <c r="D110" i="6" s="1"/>
  <c r="J110" i="6" s="1"/>
  <c r="P110" i="6" s="1"/>
  <c r="D78" i="6"/>
  <c r="D102" i="6" s="1"/>
  <c r="J102" i="6" s="1"/>
  <c r="P102" i="6" s="1"/>
  <c r="F89" i="6"/>
  <c r="F113" i="6" s="1"/>
  <c r="L113" i="6" s="1"/>
  <c r="R113" i="6" s="1"/>
  <c r="F85" i="6"/>
  <c r="F109" i="6" s="1"/>
  <c r="L109" i="6" s="1"/>
  <c r="R109" i="6" s="1"/>
  <c r="F77" i="6"/>
  <c r="F101" i="6" s="1"/>
  <c r="L101" i="6" s="1"/>
  <c r="R101" i="6" s="1"/>
  <c r="F81" i="6"/>
  <c r="F105" i="6" s="1"/>
  <c r="L105" i="6" s="1"/>
  <c r="R105" i="6" s="1"/>
  <c r="D84" i="6"/>
  <c r="D108" i="6" s="1"/>
  <c r="J108" i="6" s="1"/>
  <c r="P108" i="6" s="1"/>
  <c r="D76" i="6"/>
  <c r="D100" i="6" s="1"/>
  <c r="J100" i="6" s="1"/>
  <c r="P100" i="6" s="1"/>
  <c r="F91" i="6"/>
  <c r="F115" i="6" s="1"/>
  <c r="L115" i="6" s="1"/>
  <c r="R115" i="6" s="1"/>
  <c r="F83" i="6"/>
  <c r="F107" i="6" s="1"/>
  <c r="L107" i="6" s="1"/>
  <c r="R107" i="6" s="1"/>
  <c r="F75" i="6"/>
  <c r="F99" i="6" s="1"/>
  <c r="L99" i="6" s="1"/>
  <c r="R99" i="6" s="1"/>
  <c r="D90" i="6"/>
  <c r="D114" i="6" s="1"/>
  <c r="J114" i="6" s="1"/>
  <c r="P114" i="6" s="1"/>
  <c r="D82" i="6"/>
  <c r="D106" i="6" s="1"/>
  <c r="J106" i="6" s="1"/>
  <c r="P106" i="6" s="1"/>
  <c r="D74" i="6"/>
  <c r="D98" i="6" s="1"/>
  <c r="J98" i="6" s="1"/>
  <c r="P98" i="6" s="1"/>
  <c r="D88" i="6"/>
  <c r="D112" i="6" s="1"/>
  <c r="J112" i="6" s="1"/>
  <c r="P112" i="6" s="1"/>
  <c r="D80" i="6"/>
  <c r="D104" i="6" s="1"/>
  <c r="J104" i="6" s="1"/>
  <c r="P104" i="6" s="1"/>
  <c r="F87" i="6"/>
  <c r="F111" i="6" s="1"/>
  <c r="L111" i="6" s="1"/>
  <c r="R111" i="6" s="1"/>
  <c r="F79" i="6"/>
  <c r="F103" i="6" s="1"/>
  <c r="L103" i="6" s="1"/>
  <c r="R103" i="6" s="1"/>
  <c r="J57" i="6"/>
  <c r="J49" i="6"/>
  <c r="J63" i="6"/>
  <c r="J55" i="6"/>
  <c r="J47" i="6"/>
  <c r="J61" i="6"/>
  <c r="J53" i="6"/>
  <c r="J60" i="6"/>
  <c r="J59" i="6"/>
  <c r="J51" i="6"/>
  <c r="J58" i="6"/>
  <c r="J64" i="6"/>
  <c r="J52" i="6"/>
  <c r="J50" i="6"/>
  <c r="J54" i="6"/>
  <c r="J48" i="6"/>
  <c r="J56" i="6"/>
  <c r="J62" i="6"/>
  <c r="F82" i="4"/>
  <c r="F106" i="4" s="1"/>
  <c r="L106" i="4" s="1"/>
  <c r="R106" i="4" s="1"/>
  <c r="F80" i="4"/>
  <c r="F104" i="4" s="1"/>
  <c r="L104" i="4" s="1"/>
  <c r="R104" i="4" s="1"/>
  <c r="F78" i="4"/>
  <c r="F102" i="4" s="1"/>
  <c r="L102" i="4" s="1"/>
  <c r="R102" i="4" s="1"/>
  <c r="F76" i="4"/>
  <c r="F100" i="4" s="1"/>
  <c r="L100" i="4" s="1"/>
  <c r="R100" i="4" s="1"/>
  <c r="F74" i="4"/>
  <c r="F98" i="4" s="1"/>
  <c r="L98" i="4" s="1"/>
  <c r="R98" i="4" s="1"/>
  <c r="F90" i="4"/>
  <c r="F114" i="4" s="1"/>
  <c r="L114" i="4" s="1"/>
  <c r="R114" i="4" s="1"/>
  <c r="F88" i="4"/>
  <c r="F112" i="4" s="1"/>
  <c r="L112" i="4" s="1"/>
  <c r="R112" i="4" s="1"/>
  <c r="E90" i="4"/>
  <c r="E114" i="4" s="1"/>
  <c r="K114" i="4" s="1"/>
  <c r="Q114" i="4" s="1"/>
  <c r="F84" i="4"/>
  <c r="F108" i="4" s="1"/>
  <c r="L108" i="4" s="1"/>
  <c r="R108" i="4" s="1"/>
  <c r="F90" i="2"/>
  <c r="F114" i="2" s="1"/>
  <c r="L114" i="2" s="1"/>
  <c r="R114" i="2" s="1"/>
  <c r="F91" i="2"/>
  <c r="F115" i="2" s="1"/>
  <c r="L115" i="2" s="1"/>
  <c r="R115" i="2" s="1"/>
  <c r="F86" i="2"/>
  <c r="F110" i="2" s="1"/>
  <c r="L110" i="2" s="1"/>
  <c r="R110" i="2" s="1"/>
  <c r="D81" i="2"/>
  <c r="D105" i="2" s="1"/>
  <c r="J105" i="2" s="1"/>
  <c r="P105" i="2" s="1"/>
  <c r="G75" i="2"/>
  <c r="G99" i="2" s="1"/>
  <c r="M99" i="2" s="1"/>
  <c r="S99" i="2" s="1"/>
  <c r="E91" i="2"/>
  <c r="E115" i="2" s="1"/>
  <c r="K115" i="2" s="1"/>
  <c r="Q115" i="2" s="1"/>
  <c r="G85" i="2"/>
  <c r="G109" i="2" s="1"/>
  <c r="M109" i="2" s="1"/>
  <c r="S109" i="2" s="1"/>
  <c r="G80" i="2"/>
  <c r="G104" i="2" s="1"/>
  <c r="M104" i="2" s="1"/>
  <c r="S104" i="2" s="1"/>
  <c r="F75" i="2"/>
  <c r="F99" i="2" s="1"/>
  <c r="L99" i="2" s="1"/>
  <c r="R99" i="2" s="1"/>
  <c r="G90" i="2"/>
  <c r="G114" i="2" s="1"/>
  <c r="M114" i="2" s="1"/>
  <c r="S114" i="2" s="1"/>
  <c r="G79" i="2"/>
  <c r="G103" i="2" s="1"/>
  <c r="M103" i="2" s="1"/>
  <c r="S103" i="2" s="1"/>
  <c r="E85" i="2"/>
  <c r="E109" i="2" s="1"/>
  <c r="K109" i="2" s="1"/>
  <c r="Q109" i="2" s="1"/>
  <c r="D75" i="2"/>
  <c r="D99" i="2" s="1"/>
  <c r="J99" i="2" s="1"/>
  <c r="P99" i="2" s="1"/>
  <c r="E89" i="2"/>
  <c r="E113" i="2" s="1"/>
  <c r="K113" i="2" s="1"/>
  <c r="Q113" i="2" s="1"/>
  <c r="G83" i="2"/>
  <c r="G107" i="2" s="1"/>
  <c r="M107" i="2" s="1"/>
  <c r="S107" i="2" s="1"/>
  <c r="G78" i="2"/>
  <c r="G102" i="2" s="1"/>
  <c r="M102" i="2" s="1"/>
  <c r="S102" i="2" s="1"/>
  <c r="E90" i="2"/>
  <c r="E114" i="2" s="1"/>
  <c r="K114" i="2" s="1"/>
  <c r="Q114" i="2" s="1"/>
  <c r="D89" i="2"/>
  <c r="D113" i="2" s="1"/>
  <c r="J113" i="2" s="1"/>
  <c r="P113" i="2" s="1"/>
  <c r="F83" i="2"/>
  <c r="F107" i="2" s="1"/>
  <c r="L107" i="2" s="1"/>
  <c r="R107" i="2" s="1"/>
  <c r="F78" i="2"/>
  <c r="F102" i="2" s="1"/>
  <c r="L102" i="2" s="1"/>
  <c r="R102" i="2" s="1"/>
  <c r="D90" i="2"/>
  <c r="D114" i="2" s="1"/>
  <c r="J114" i="2" s="1"/>
  <c r="P114" i="2" s="1"/>
  <c r="G88" i="2"/>
  <c r="G112" i="2" s="1"/>
  <c r="M112" i="2" s="1"/>
  <c r="S112" i="2" s="1"/>
  <c r="E83" i="2"/>
  <c r="E107" i="2" s="1"/>
  <c r="K107" i="2" s="1"/>
  <c r="Q107" i="2" s="1"/>
  <c r="E78" i="2"/>
  <c r="E102" i="2" s="1"/>
  <c r="K102" i="2" s="1"/>
  <c r="Q102" i="2" s="1"/>
  <c r="G91" i="2"/>
  <c r="G115" i="2" s="1"/>
  <c r="M115" i="2" s="1"/>
  <c r="S115" i="2" s="1"/>
  <c r="E81" i="2"/>
  <c r="E105" i="2" s="1"/>
  <c r="K105" i="2" s="1"/>
  <c r="Q105" i="2" s="1"/>
  <c r="E76" i="2"/>
  <c r="E100" i="2" s="1"/>
  <c r="K100" i="2" s="1"/>
  <c r="Q100" i="2" s="1"/>
  <c r="G87" i="2"/>
  <c r="G111" i="2" s="1"/>
  <c r="M111" i="2" s="1"/>
  <c r="S111" i="2" s="1"/>
  <c r="G82" i="2"/>
  <c r="G106" i="2" s="1"/>
  <c r="M106" i="2" s="1"/>
  <c r="S106" i="2" s="1"/>
  <c r="F77" i="2"/>
  <c r="F101" i="2" s="1"/>
  <c r="L101" i="2" s="1"/>
  <c r="R101" i="2" s="1"/>
  <c r="G86" i="2"/>
  <c r="G110" i="2" s="1"/>
  <c r="M110" i="2" s="1"/>
  <c r="S110" i="2" s="1"/>
  <c r="K62" i="5"/>
  <c r="K54" i="5"/>
  <c r="K46" i="5"/>
  <c r="K60" i="5"/>
  <c r="K61" i="5"/>
  <c r="K53" i="5"/>
  <c r="K58" i="5"/>
  <c r="K52" i="5"/>
  <c r="K59" i="5"/>
  <c r="K48" i="5"/>
  <c r="K47" i="5"/>
  <c r="K63" i="5"/>
  <c r="K55" i="5"/>
  <c r="K49" i="5"/>
  <c r="K56" i="5"/>
  <c r="K50" i="5"/>
  <c r="K51" i="5"/>
  <c r="K57" i="5"/>
  <c r="D89" i="5"/>
  <c r="D113" i="5" s="1"/>
  <c r="J113" i="5" s="1"/>
  <c r="P113" i="5" s="1"/>
  <c r="D87" i="5"/>
  <c r="D111" i="5" s="1"/>
  <c r="J111" i="5" s="1"/>
  <c r="P111" i="5" s="1"/>
  <c r="D85" i="5"/>
  <c r="D109" i="5" s="1"/>
  <c r="J109" i="5" s="1"/>
  <c r="P109" i="5" s="1"/>
  <c r="D83" i="5"/>
  <c r="D107" i="5" s="1"/>
  <c r="J107" i="5" s="1"/>
  <c r="P107" i="5" s="1"/>
  <c r="D81" i="5"/>
  <c r="D105" i="5" s="1"/>
  <c r="J105" i="5" s="1"/>
  <c r="P105" i="5" s="1"/>
  <c r="D79" i="5"/>
  <c r="D103" i="5" s="1"/>
  <c r="J103" i="5" s="1"/>
  <c r="P103" i="5" s="1"/>
  <c r="D77" i="5"/>
  <c r="D101" i="5" s="1"/>
  <c r="J101" i="5" s="1"/>
  <c r="P101" i="5" s="1"/>
  <c r="D75" i="5"/>
  <c r="D99" i="5" s="1"/>
  <c r="J99" i="5" s="1"/>
  <c r="P99" i="5" s="1"/>
  <c r="D73" i="5"/>
  <c r="D97" i="5" s="1"/>
  <c r="J97" i="5" s="1"/>
  <c r="P97" i="5" s="1"/>
  <c r="F88" i="5"/>
  <c r="F112" i="5" s="1"/>
  <c r="L112" i="5" s="1"/>
  <c r="R112" i="5" s="1"/>
  <c r="F82" i="5"/>
  <c r="F106" i="5" s="1"/>
  <c r="L106" i="5" s="1"/>
  <c r="R106" i="5" s="1"/>
  <c r="F78" i="5"/>
  <c r="F102" i="5" s="1"/>
  <c r="L102" i="5" s="1"/>
  <c r="R102" i="5" s="1"/>
  <c r="G90" i="5"/>
  <c r="G114" i="5" s="1"/>
  <c r="M114" i="5" s="1"/>
  <c r="S114" i="5" s="1"/>
  <c r="G88" i="5"/>
  <c r="G112" i="5" s="1"/>
  <c r="M112" i="5" s="1"/>
  <c r="S112" i="5" s="1"/>
  <c r="G86" i="5"/>
  <c r="G110" i="5" s="1"/>
  <c r="M110" i="5" s="1"/>
  <c r="S110" i="5" s="1"/>
  <c r="G84" i="5"/>
  <c r="G108" i="5" s="1"/>
  <c r="M108" i="5" s="1"/>
  <c r="S108" i="5" s="1"/>
  <c r="G82" i="5"/>
  <c r="G106" i="5" s="1"/>
  <c r="M106" i="5" s="1"/>
  <c r="S106" i="5" s="1"/>
  <c r="G80" i="5"/>
  <c r="G104" i="5" s="1"/>
  <c r="M104" i="5" s="1"/>
  <c r="S104" i="5" s="1"/>
  <c r="G78" i="5"/>
  <c r="G102" i="5" s="1"/>
  <c r="M102" i="5" s="1"/>
  <c r="S102" i="5" s="1"/>
  <c r="G76" i="5"/>
  <c r="G100" i="5" s="1"/>
  <c r="M100" i="5" s="1"/>
  <c r="S100" i="5" s="1"/>
  <c r="G74" i="5"/>
  <c r="G98" i="5" s="1"/>
  <c r="M98" i="5" s="1"/>
  <c r="S98" i="5" s="1"/>
  <c r="F90" i="5"/>
  <c r="F114" i="5" s="1"/>
  <c r="L114" i="5" s="1"/>
  <c r="R114" i="5" s="1"/>
  <c r="F86" i="5"/>
  <c r="F110" i="5" s="1"/>
  <c r="L110" i="5" s="1"/>
  <c r="R110" i="5" s="1"/>
  <c r="F84" i="5"/>
  <c r="F108" i="5" s="1"/>
  <c r="L108" i="5" s="1"/>
  <c r="R108" i="5" s="1"/>
  <c r="F80" i="5"/>
  <c r="F104" i="5" s="1"/>
  <c r="L104" i="5" s="1"/>
  <c r="R104" i="5" s="1"/>
  <c r="F76" i="5"/>
  <c r="F100" i="5" s="1"/>
  <c r="L100" i="5" s="1"/>
  <c r="R100" i="5" s="1"/>
  <c r="F74" i="5"/>
  <c r="F98" i="5" s="1"/>
  <c r="L98" i="5" s="1"/>
  <c r="R98" i="5" s="1"/>
  <c r="G87" i="5"/>
  <c r="G111" i="5" s="1"/>
  <c r="M111" i="5" s="1"/>
  <c r="S111" i="5" s="1"/>
  <c r="E84" i="5"/>
  <c r="E108" i="5" s="1"/>
  <c r="K108" i="5" s="1"/>
  <c r="Q108" i="5" s="1"/>
  <c r="F81" i="5"/>
  <c r="F105" i="5" s="1"/>
  <c r="L105" i="5" s="1"/>
  <c r="R105" i="5" s="1"/>
  <c r="D78" i="5"/>
  <c r="D102" i="5" s="1"/>
  <c r="J102" i="5" s="1"/>
  <c r="P102" i="5" s="1"/>
  <c r="E75" i="5"/>
  <c r="E99" i="5" s="1"/>
  <c r="K99" i="5" s="1"/>
  <c r="Q99" i="5" s="1"/>
  <c r="D86" i="5"/>
  <c r="D110" i="5" s="1"/>
  <c r="J110" i="5" s="1"/>
  <c r="P110" i="5" s="1"/>
  <c r="E90" i="5"/>
  <c r="E114" i="5" s="1"/>
  <c r="K114" i="5" s="1"/>
  <c r="Q114" i="5" s="1"/>
  <c r="F87" i="5"/>
  <c r="F111" i="5" s="1"/>
  <c r="L111" i="5" s="1"/>
  <c r="R111" i="5" s="1"/>
  <c r="D84" i="5"/>
  <c r="D108" i="5" s="1"/>
  <c r="J108" i="5" s="1"/>
  <c r="P108" i="5" s="1"/>
  <c r="E81" i="5"/>
  <c r="E105" i="5" s="1"/>
  <c r="K105" i="5" s="1"/>
  <c r="Q105" i="5" s="1"/>
  <c r="G77" i="5"/>
  <c r="G101" i="5" s="1"/>
  <c r="M101" i="5" s="1"/>
  <c r="S101" i="5" s="1"/>
  <c r="E74" i="5"/>
  <c r="E98" i="5" s="1"/>
  <c r="K98" i="5" s="1"/>
  <c r="Q98" i="5" s="1"/>
  <c r="F89" i="5"/>
  <c r="F113" i="5" s="1"/>
  <c r="L113" i="5" s="1"/>
  <c r="R113" i="5" s="1"/>
  <c r="G79" i="5"/>
  <c r="G103" i="5" s="1"/>
  <c r="M103" i="5" s="1"/>
  <c r="S103" i="5" s="1"/>
  <c r="F73" i="5"/>
  <c r="F97" i="5" s="1"/>
  <c r="L97" i="5" s="1"/>
  <c r="R97" i="5" s="1"/>
  <c r="D90" i="5"/>
  <c r="D114" i="5" s="1"/>
  <c r="J114" i="5" s="1"/>
  <c r="P114" i="5" s="1"/>
  <c r="E87" i="5"/>
  <c r="E111" i="5" s="1"/>
  <c r="K111" i="5" s="1"/>
  <c r="Q111" i="5" s="1"/>
  <c r="G83" i="5"/>
  <c r="G107" i="5" s="1"/>
  <c r="M107" i="5" s="1"/>
  <c r="S107" i="5" s="1"/>
  <c r="E80" i="5"/>
  <c r="E104" i="5" s="1"/>
  <c r="K104" i="5" s="1"/>
  <c r="Q104" i="5" s="1"/>
  <c r="F77" i="5"/>
  <c r="F101" i="5" s="1"/>
  <c r="L101" i="5" s="1"/>
  <c r="R101" i="5" s="1"/>
  <c r="D74" i="5"/>
  <c r="D98" i="5" s="1"/>
  <c r="J98" i="5" s="1"/>
  <c r="P98" i="5" s="1"/>
  <c r="E76" i="5"/>
  <c r="E100" i="5" s="1"/>
  <c r="K100" i="5" s="1"/>
  <c r="Q100" i="5" s="1"/>
  <c r="G89" i="5"/>
  <c r="G113" i="5" s="1"/>
  <c r="M113" i="5" s="1"/>
  <c r="S113" i="5" s="1"/>
  <c r="E86" i="5"/>
  <c r="E110" i="5" s="1"/>
  <c r="K110" i="5" s="1"/>
  <c r="Q110" i="5" s="1"/>
  <c r="F83" i="5"/>
  <c r="F107" i="5" s="1"/>
  <c r="L107" i="5" s="1"/>
  <c r="R107" i="5" s="1"/>
  <c r="D80" i="5"/>
  <c r="D104" i="5" s="1"/>
  <c r="J104" i="5" s="1"/>
  <c r="P104" i="5" s="1"/>
  <c r="E77" i="5"/>
  <c r="E101" i="5" s="1"/>
  <c r="K101" i="5" s="1"/>
  <c r="Q101" i="5" s="1"/>
  <c r="G73" i="5"/>
  <c r="G97" i="5" s="1"/>
  <c r="M97" i="5" s="1"/>
  <c r="S97" i="5" s="1"/>
  <c r="E83" i="5"/>
  <c r="E107" i="5" s="1"/>
  <c r="K107" i="5" s="1"/>
  <c r="Q107" i="5" s="1"/>
  <c r="E89" i="5"/>
  <c r="E113" i="5" s="1"/>
  <c r="K113" i="5" s="1"/>
  <c r="Q113" i="5" s="1"/>
  <c r="G85" i="5"/>
  <c r="G109" i="5" s="1"/>
  <c r="M109" i="5" s="1"/>
  <c r="S109" i="5" s="1"/>
  <c r="E82" i="5"/>
  <c r="E106" i="5" s="1"/>
  <c r="K106" i="5" s="1"/>
  <c r="Q106" i="5" s="1"/>
  <c r="F79" i="5"/>
  <c r="F103" i="5" s="1"/>
  <c r="L103" i="5" s="1"/>
  <c r="R103" i="5" s="1"/>
  <c r="D76" i="5"/>
  <c r="D100" i="5" s="1"/>
  <c r="J100" i="5" s="1"/>
  <c r="P100" i="5" s="1"/>
  <c r="E73" i="5"/>
  <c r="E97" i="5" s="1"/>
  <c r="K97" i="5" s="1"/>
  <c r="Q97" i="5" s="1"/>
  <c r="E88" i="5"/>
  <c r="E112" i="5" s="1"/>
  <c r="K112" i="5" s="1"/>
  <c r="Q112" i="5" s="1"/>
  <c r="F85" i="5"/>
  <c r="F109" i="5" s="1"/>
  <c r="L109" i="5" s="1"/>
  <c r="R109" i="5" s="1"/>
  <c r="D82" i="5"/>
  <c r="D106" i="5" s="1"/>
  <c r="J106" i="5" s="1"/>
  <c r="P106" i="5" s="1"/>
  <c r="E79" i="5"/>
  <c r="E103" i="5" s="1"/>
  <c r="K103" i="5" s="1"/>
  <c r="Q103" i="5" s="1"/>
  <c r="G75" i="5"/>
  <c r="G99" i="5" s="1"/>
  <c r="M99" i="5" s="1"/>
  <c r="S99" i="5" s="1"/>
  <c r="E85" i="5"/>
  <c r="E109" i="5" s="1"/>
  <c r="K109" i="5" s="1"/>
  <c r="Q109" i="5" s="1"/>
  <c r="D88" i="5"/>
  <c r="D112" i="5" s="1"/>
  <c r="J112" i="5" s="1"/>
  <c r="P112" i="5" s="1"/>
  <c r="G81" i="5"/>
  <c r="G105" i="5" s="1"/>
  <c r="M105" i="5" s="1"/>
  <c r="S105" i="5" s="1"/>
  <c r="E78" i="5"/>
  <c r="E102" i="5" s="1"/>
  <c r="K102" i="5" s="1"/>
  <c r="Q102" i="5" s="1"/>
  <c r="F75" i="5"/>
  <c r="F99" i="5" s="1"/>
  <c r="L99" i="5" s="1"/>
  <c r="R99" i="5" s="1"/>
  <c r="J58" i="1"/>
  <c r="J57" i="1"/>
  <c r="J56" i="1"/>
  <c r="J55" i="1"/>
  <c r="J54" i="1"/>
  <c r="J53" i="1"/>
  <c r="J51" i="1"/>
  <c r="J50" i="1"/>
  <c r="J49" i="1"/>
  <c r="J48" i="1"/>
  <c r="J47" i="1"/>
  <c r="J46" i="1"/>
  <c r="J45" i="1"/>
  <c r="J43" i="1"/>
  <c r="J60" i="1"/>
  <c r="J52" i="1"/>
  <c r="J44" i="1"/>
  <c r="J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tc={FB5F7A52-349B-4619-8150-4CC8BA9A24E5}</author>
    <author>tc={A0173FDB-0E7C-444C-B457-F832ED6A68B1}</author>
  </authors>
  <commentList>
    <comment ref="I17" authorId="0" shapeId="0" xr:uid="{FB5F7A52-349B-4619-8150-4CC8BA9A24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A0173FDB-0E7C-444C-B457-F832ED6A68B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tc={6DA36EB1-C58A-475F-9E6B-B29AA0557168}</author>
    <author>tc={0D1DFCF5-90C7-4802-AB63-E9807965011E}</author>
  </authors>
  <commentList>
    <comment ref="I17" authorId="0" shapeId="0" xr:uid="{6DA36EB1-C58A-475F-9E6B-B29AA05571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0D1DFCF5-90C7-4802-AB63-E980796501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tc={8D94EB64-55B7-4089-9E25-04CFD1D2E604}</author>
    <author>tc={14519574-01A2-4A28-BC4C-0F0A0481A95E}</author>
  </authors>
  <commentList>
    <comment ref="I17" authorId="0" shapeId="0" xr:uid="{8D94EB64-55B7-4089-9E25-04CFD1D2E6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14519574-01A2-4A28-BC4C-0F0A0481A95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tc={3B13A48F-4BDB-4446-9DCD-75662209CE51}</author>
    <author>tc={CD6B5495-48E4-4CED-9506-CCFAE4908A3E}</author>
  </authors>
  <commentList>
    <comment ref="I17" authorId="0" shapeId="0" xr:uid="{3B13A48F-4BDB-4446-9DCD-75662209CE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CD6B5495-48E4-4CED-9506-CCFAE4908A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tc={6125E829-CCE9-4EDF-9E57-69E57479A942}</author>
    <author>tc={876CAE42-7541-4EFB-8681-51E407E34DD0}</author>
  </authors>
  <commentList>
    <comment ref="I17" authorId="0" shapeId="0" xr:uid="{6125E829-CCE9-4EDF-9E57-69E57479A9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876CAE42-7541-4EFB-8681-51E407E34DD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tc={92DDE8C8-1CAE-4951-817A-B041579BC02C}</author>
    <author>tc={65F4CE71-8A9B-4B6F-B020-87CB1B9A3480}</author>
    <author>tc={8F5A2451-F05F-461A-A7B2-8713146B2AE5}</author>
    <author>tc={074740FD-3E8A-429E-948C-C8D50F185F13}</author>
  </authors>
  <commentList>
    <comment ref="I17" authorId="0" shapeId="0" xr:uid="{92DDE8C8-1CAE-4951-817A-B041579BC0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65F4CE71-8A9B-4B6F-B020-87CB1B9A34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  <comment ref="D38" authorId="2" shapeId="0" xr:uid="{8F5A2451-F05F-461A-A7B2-8713146B2A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61 tooth crownwheel  </t>
      </text>
    </comment>
    <comment ref="D39" authorId="3" shapeId="0" xr:uid="{074740FD-3E8A-429E-948C-C8D50F185F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19 teeth 3 groove marks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tc={BEBE3E36-7B50-496A-933B-25EFB0C26C04}</author>
    <author>tc={D6F40EB3-FC57-4FEF-8A25-FCE90D2EEF54}</author>
  </authors>
  <commentList>
    <comment ref="I17" authorId="0" shapeId="0" xr:uid="{BEBE3E36-7B50-496A-933B-25EFB0C26C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D6F40EB3-FC57-4FEF-8A25-FCE90D2EEF5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tc={37F27ACB-9AEC-4FD7-8338-9AA20196EF26}</author>
    <author>tc={70864F79-F37B-4AC4-A391-D93D8D87C7C5}</author>
  </authors>
  <commentList>
    <comment ref="J17" authorId="0" shapeId="0" xr:uid="{37F27ACB-9AEC-4FD7-8338-9AA20196EF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K17" authorId="1" shapeId="0" xr:uid="{70864F79-F37B-4AC4-A391-D93D8D87C7C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tc={26B3A900-4753-40B3-A797-B8D39571F6BF}</author>
    <author>tc={9FF1E64D-E154-4E0C-964E-BCDE12E497A8}</author>
  </authors>
  <commentList>
    <comment ref="I17" authorId="0" shapeId="0" xr:uid="{26B3A900-4753-40B3-A797-B8D39571F6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9FF1E64D-E154-4E0C-964E-BCDE12E497A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tc={3CCCD757-7BE3-4A34-9FA5-567CE9491E03}</author>
    <author>tc={5177BED7-9117-4CBF-BA28-E221DC89B6C1}</author>
  </authors>
  <commentList>
    <comment ref="I17" authorId="0" shapeId="0" xr:uid="{3CCCD757-7BE3-4A34-9FA5-567CE9491E0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MED-3120-CG
</t>
      </text>
    </comment>
    <comment ref="J17" authorId="1" shapeId="0" xr:uid="{5177BED7-9117-4CBF-BA28-E221DC89B6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MED-3110-rg
</t>
      </text>
    </comment>
  </commentList>
</comments>
</file>

<file path=xl/sharedStrings.xml><?xml version="1.0" encoding="utf-8"?>
<sst xmlns="http://schemas.openxmlformats.org/spreadsheetml/2006/main" count="1138" uniqueCount="97">
  <si>
    <t>1st gear</t>
  </si>
  <si>
    <t>2nd gear</t>
  </si>
  <si>
    <t>3rd gear</t>
  </si>
  <si>
    <t>top gear</t>
  </si>
  <si>
    <t>Three-synchro</t>
  </si>
  <si>
    <t>drop</t>
  </si>
  <si>
    <t>Spares
S-TN48</t>
  </si>
  <si>
    <t>Dog engagement</t>
  </si>
  <si>
    <t>BWR 
rolling start</t>
  </si>
  <si>
    <t>straight cut</t>
  </si>
  <si>
    <t>MED
Clubman</t>
  </si>
  <si>
    <t xml:space="preserve">MED
Race </t>
  </si>
  <si>
    <t>MED
Dog</t>
  </si>
  <si>
    <t>Swiftune
C-STN40A</t>
  </si>
  <si>
    <t>Swiftune
C-STN43A</t>
  </si>
  <si>
    <t>4- synchro</t>
  </si>
  <si>
    <t>helical</t>
  </si>
  <si>
    <t xml:space="preserve">850/997/998   
OEM     </t>
  </si>
  <si>
    <t>S &amp; 998 Cooper
OEM</t>
  </si>
  <si>
    <t>850/998/1098  
OEM</t>
  </si>
  <si>
    <t>S &amp; 1275GT
OEM</t>
  </si>
  <si>
    <t>A+ 
OEM</t>
  </si>
  <si>
    <t>KAD 4 Speed</t>
  </si>
  <si>
    <t>Swiftune
US Rolling</t>
  </si>
  <si>
    <t>Primary Gear</t>
  </si>
  <si>
    <t>input gear</t>
  </si>
  <si>
    <t>ratio</t>
  </si>
  <si>
    <t>MED</t>
  </si>
  <si>
    <t>Mini Spares Evolution straight cut</t>
  </si>
  <si>
    <t>MED Helical</t>
  </si>
  <si>
    <t>MED SC (LSD, and standard)</t>
  </si>
  <si>
    <t>Mspares</t>
  </si>
  <si>
    <t>Mspares
A+ CWP2-9</t>
  </si>
  <si>
    <t>Mspares
A+ CWP3-2</t>
  </si>
  <si>
    <t xml:space="preserve">MSPares
S/C LSD
C-BTA1252EVO
</t>
  </si>
  <si>
    <t xml:space="preserve">Wheel/tyre combinations	</t>
  </si>
  <si>
    <t>revs per mile</t>
  </si>
  <si>
    <t>145/70/10</t>
  </si>
  <si>
    <t>165/70/10</t>
  </si>
  <si>
    <t>inches per mile</t>
  </si>
  <si>
    <t xml:space="preserve">Hoosier TDR  </t>
  </si>
  <si>
    <t>145/70/12</t>
  </si>
  <si>
    <t>FD</t>
  </si>
  <si>
    <t>Input Ratio</t>
  </si>
  <si>
    <t>MPH per 1000 rpm for final drive - top gear -  considering input ratio</t>
  </si>
  <si>
    <t>Constant Ratio ( tooth count on layger input gear or primary gear / tooth count on input shaft)</t>
  </si>
  <si>
    <t>Gear Set Ratios (websites)</t>
  </si>
  <si>
    <t>Final drive ratios</t>
  </si>
  <si>
    <t>Input gear speed in rpm for various input gear ratios/contant ratio/ drop gear ratio</t>
  </si>
  <si>
    <t>Engine RPM</t>
  </si>
  <si>
    <t>input ratio</t>
  </si>
  <si>
    <t xml:space="preserve">Pinion Speed in RPM (input rpm to differential/output from transmission
Depends on 
 input gear speed - which depends on drop gear ratio, and
actual gear ratio </t>
  </si>
  <si>
    <t>Gear Ratios</t>
  </si>
  <si>
    <t>1st</t>
  </si>
  <si>
    <t>2nd</t>
  </si>
  <si>
    <t>3rd</t>
  </si>
  <si>
    <t>4th</t>
  </si>
  <si>
    <t>RPM</t>
  </si>
  <si>
    <t>Output shaft speed 
depends on pinion speed (output from the transmission which depends on RPM, input ratio, and gear ratio
and then divided by the final drive</t>
  </si>
  <si>
    <t>final drive ratio</t>
  </si>
  <si>
    <t>MPH</t>
  </si>
  <si>
    <t>revs per mile (depending on tire)</t>
  </si>
  <si>
    <t>(24/24 drop gears)</t>
  </si>
  <si>
    <t>data from table above</t>
  </si>
  <si>
    <t>mph to kph</t>
  </si>
  <si>
    <t>kph</t>
  </si>
  <si>
    <t>Crown</t>
  </si>
  <si>
    <t>Pinion</t>
  </si>
  <si>
    <t>Crown order code A+</t>
  </si>
  <si>
    <t>Pinion order code A+</t>
  </si>
  <si>
    <t>22G370</t>
  </si>
  <si>
    <t>22G101</t>
  </si>
  <si>
    <t>22G340</t>
  </si>
  <si>
    <t>22A401</t>
  </si>
  <si>
    <t>22G940</t>
  </si>
  <si>
    <t>22A411</t>
  </si>
  <si>
    <t>DAM2806</t>
  </si>
  <si>
    <t>DAM6327</t>
  </si>
  <si>
    <t>DAN5925</t>
  </si>
  <si>
    <t>TBC10004</t>
  </si>
  <si>
    <t>22G443
DAM3645</t>
  </si>
  <si>
    <t>22G99
DAM3647</t>
  </si>
  <si>
    <t>22G99</t>
  </si>
  <si>
    <t>DAM3218
22G338</t>
  </si>
  <si>
    <t>DAM4131
22A399</t>
  </si>
  <si>
    <t>DAM4137
22A399</t>
  </si>
  <si>
    <t>DAM2679
22A413</t>
  </si>
  <si>
    <t>DAM2808</t>
  </si>
  <si>
    <t>DAM5927</t>
  </si>
  <si>
    <t>TCC101</t>
  </si>
  <si>
    <t>- Although some gears have the same tooth count for different ratios, they are not interchangeable - hence the need for distinguishing part numbers. Therefore use in known pairs only.
- A+ gears have a different tooth profile to pre A+, so they are not interchangeable.
- A+ pinions can be identified as they have flat machined surfaces on either side, pre A+ ones have a shoulder on one side.
- A+ crown wheels have casting numbers stamped into them that are different to their actual part numbers, so refer to table.
- Pre A+ gearboxes, and A+ gearboxes having cast center main bearing retainers will have to be modified when fitting 3.1/2.9/2.76 FD. This is because the pinions are much larger on outside diameter than the others. Some later sintered retainers may also need modifying. Always carefully check for clearance before finish-assembly of these parts. The modification is a simple filing out procedure.</t>
  </si>
  <si>
    <t>MiniSpares
Clubman Evo
Aplus</t>
  </si>
  <si>
    <t>RPM at Speed</t>
  </si>
  <si>
    <t>(24/23 drop gears)</t>
  </si>
  <si>
    <t>24/23 - 4.07</t>
  </si>
  <si>
    <t>24/24 - 3.88</t>
  </si>
  <si>
    <t>Quaife QKSZ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</si>
</sst>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Montserrat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4" fillId="2" borderId="1" xfId="1" applyFont="1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/>
    <xf numFmtId="9" fontId="4" fillId="2" borderId="4" xfId="1" applyFont="1" applyFill="1" applyBorder="1"/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1" xfId="0" applyBorder="1"/>
    <xf numFmtId="0" fontId="0" fillId="2" borderId="3" xfId="0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0" fillId="2" borderId="0" xfId="0" applyNumberFormat="1" applyFill="1"/>
    <xf numFmtId="0" fontId="0" fillId="3" borderId="8" xfId="0" applyFill="1" applyBorder="1"/>
    <xf numFmtId="0" fontId="0" fillId="4" borderId="1" xfId="0" applyFill="1" applyBorder="1"/>
    <xf numFmtId="0" fontId="0" fillId="3" borderId="1" xfId="0" applyFill="1" applyBorder="1"/>
    <xf numFmtId="0" fontId="0" fillId="2" borderId="16" xfId="0" applyFill="1" applyBorder="1" applyAlignment="1">
      <alignment horizontal="center"/>
    </xf>
    <xf numFmtId="0" fontId="2" fillId="2" borderId="4" xfId="0" applyFont="1" applyFill="1" applyBorder="1"/>
    <xf numFmtId="1" fontId="0" fillId="2" borderId="1" xfId="0" applyNumberFormat="1" applyFill="1" applyBorder="1"/>
    <xf numFmtId="0" fontId="2" fillId="2" borderId="2" xfId="0" applyFont="1" applyFill="1" applyBorder="1"/>
    <xf numFmtId="165" fontId="0" fillId="2" borderId="1" xfId="0" applyNumberFormat="1" applyFill="1" applyBorder="1"/>
    <xf numFmtId="0" fontId="2" fillId="2" borderId="8" xfId="0" applyFont="1" applyFill="1" applyBorder="1"/>
    <xf numFmtId="0" fontId="0" fillId="2" borderId="0" xfId="0" applyFill="1" applyAlignment="1">
      <alignment horizontal="right"/>
    </xf>
    <xf numFmtId="2" fontId="0" fillId="2" borderId="0" xfId="0" applyNumberFormat="1" applyFill="1"/>
    <xf numFmtId="0" fontId="7" fillId="0" borderId="0" xfId="0" applyFont="1"/>
    <xf numFmtId="0" fontId="5" fillId="2" borderId="0" xfId="0" applyFont="1" applyFill="1"/>
    <xf numFmtId="0" fontId="0" fillId="4" borderId="0" xfId="0" applyFill="1"/>
    <xf numFmtId="164" fontId="0" fillId="4" borderId="8" xfId="0" applyNumberForma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5" fillId="6" borderId="1" xfId="0" applyFont="1" applyFill="1" applyBorder="1" applyAlignment="1">
      <alignment wrapText="1"/>
    </xf>
    <xf numFmtId="0" fontId="0" fillId="6" borderId="9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5" fillId="7" borderId="1" xfId="0" applyFont="1" applyFill="1" applyBorder="1" applyAlignment="1">
      <alignment wrapText="1"/>
    </xf>
    <xf numFmtId="0" fontId="0" fillId="7" borderId="4" xfId="0" applyFill="1" applyBorder="1" applyAlignment="1">
      <alignment horizontal="left"/>
    </xf>
    <xf numFmtId="0" fontId="0" fillId="7" borderId="9" xfId="0" applyFill="1" applyBorder="1" applyAlignment="1">
      <alignment horizontal="center"/>
    </xf>
    <xf numFmtId="0" fontId="2" fillId="8" borderId="2" xfId="0" applyFont="1" applyFill="1" applyBorder="1"/>
    <xf numFmtId="165" fontId="0" fillId="8" borderId="1" xfId="0" applyNumberFormat="1" applyFill="1" applyBorder="1"/>
    <xf numFmtId="0" fontId="2" fillId="8" borderId="4" xfId="0" applyFont="1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6" fillId="2" borderId="0" xfId="0" applyFont="1" applyFill="1" applyAlignment="1">
      <alignment horizontal="right" vertical="center" textRotation="90"/>
    </xf>
    <xf numFmtId="0" fontId="2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0" fontId="6" fillId="2" borderId="0" xfId="0" applyFont="1" applyFill="1" applyAlignment="1">
      <alignment horizontal="right" vertical="center" textRotation="90"/>
    </xf>
    <xf numFmtId="0" fontId="0" fillId="2" borderId="1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6" xfId="0" quotePrefix="1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'BWR close ratio dog'!$J$93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'BWR close ratio dog'!$I$94:$I$111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'BWR close ratio dog'!$J$94:$J$111</c:f>
              <c:numCache>
                <c:formatCode>0.0</c:formatCode>
                <c:ptCount val="18"/>
                <c:pt idx="0">
                  <c:v>4.3370499283685895</c:v>
                </c:pt>
                <c:pt idx="1">
                  <c:v>8.674099856737179</c:v>
                </c:pt>
                <c:pt idx="2">
                  <c:v>13.01114978510577</c:v>
                </c:pt>
                <c:pt idx="3">
                  <c:v>17.348199713474358</c:v>
                </c:pt>
                <c:pt idx="4">
                  <c:v>21.685249641842947</c:v>
                </c:pt>
                <c:pt idx="5">
                  <c:v>26.02229957021154</c:v>
                </c:pt>
                <c:pt idx="6">
                  <c:v>30.35934949858013</c:v>
                </c:pt>
                <c:pt idx="7">
                  <c:v>34.696399426948716</c:v>
                </c:pt>
                <c:pt idx="8">
                  <c:v>39.033449355317309</c:v>
                </c:pt>
                <c:pt idx="9">
                  <c:v>43.370499283685895</c:v>
                </c:pt>
                <c:pt idx="10">
                  <c:v>47.707549212054488</c:v>
                </c:pt>
                <c:pt idx="11">
                  <c:v>52.044599140423081</c:v>
                </c:pt>
                <c:pt idx="12">
                  <c:v>56.381649068791667</c:v>
                </c:pt>
                <c:pt idx="13">
                  <c:v>60.71869899716026</c:v>
                </c:pt>
                <c:pt idx="14">
                  <c:v>65.055748925528832</c:v>
                </c:pt>
                <c:pt idx="15">
                  <c:v>69.392798853897432</c:v>
                </c:pt>
                <c:pt idx="16">
                  <c:v>71.127618825244866</c:v>
                </c:pt>
                <c:pt idx="17">
                  <c:v>73.729848782266018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8-4F65-A2B5-D27DC6A33D2A}"/>
            </c:ext>
          </c:extLst>
        </c:ser>
        <c:ser>
          <c:idx val="1"/>
          <c:order val="1"/>
          <c:tx>
            <c:strRef>
              <c:f>'BWR close ratio dog'!$K$93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'BWR close ratio dog'!$K$94:$K$111</c:f>
              <c:numCache>
                <c:formatCode>0.0</c:formatCode>
                <c:ptCount val="18"/>
                <c:pt idx="0">
                  <c:v>5.0925564392141371</c:v>
                </c:pt>
                <c:pt idx="1">
                  <c:v>10.185112878428274</c:v>
                </c:pt>
                <c:pt idx="2">
                  <c:v>15.277669317642417</c:v>
                </c:pt>
                <c:pt idx="3">
                  <c:v>20.370225756856549</c:v>
                </c:pt>
                <c:pt idx="4">
                  <c:v>25.462782196070691</c:v>
                </c:pt>
                <c:pt idx="5">
                  <c:v>30.555338635284834</c:v>
                </c:pt>
                <c:pt idx="6">
                  <c:v>35.647895074498969</c:v>
                </c:pt>
                <c:pt idx="7">
                  <c:v>40.740451513713097</c:v>
                </c:pt>
                <c:pt idx="8">
                  <c:v>45.833007952927247</c:v>
                </c:pt>
                <c:pt idx="9">
                  <c:v>50.925564392141382</c:v>
                </c:pt>
                <c:pt idx="10">
                  <c:v>56.01812083135551</c:v>
                </c:pt>
                <c:pt idx="11">
                  <c:v>61.110677270569667</c:v>
                </c:pt>
                <c:pt idx="12">
                  <c:v>66.203233709783802</c:v>
                </c:pt>
                <c:pt idx="13">
                  <c:v>71.295790148997938</c:v>
                </c:pt>
                <c:pt idx="14">
                  <c:v>76.388346588212073</c:v>
                </c:pt>
                <c:pt idx="15">
                  <c:v>81.480903027426194</c:v>
                </c:pt>
                <c:pt idx="16">
                  <c:v>83.517925603111863</c:v>
                </c:pt>
                <c:pt idx="17">
                  <c:v>86.573459466640344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9E8-4F65-A2B5-D27DC6A33D2A}"/>
            </c:ext>
          </c:extLst>
        </c:ser>
        <c:ser>
          <c:idx val="2"/>
          <c:order val="2"/>
          <c:tx>
            <c:strRef>
              <c:f>'BWR close ratio dog'!$L$93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'BWR close ratio dog'!$L$94:$L$111</c:f>
              <c:numCache>
                <c:formatCode>0.0</c:formatCode>
                <c:ptCount val="18"/>
                <c:pt idx="0">
                  <c:v>6.1289363461419279</c:v>
                </c:pt>
                <c:pt idx="1">
                  <c:v>12.257872692283856</c:v>
                </c:pt>
                <c:pt idx="2">
                  <c:v>18.386809038425788</c:v>
                </c:pt>
                <c:pt idx="3">
                  <c:v>24.515745384567712</c:v>
                </c:pt>
                <c:pt idx="4">
                  <c:v>30.644681730709639</c:v>
                </c:pt>
                <c:pt idx="5">
                  <c:v>36.773618076851577</c:v>
                </c:pt>
                <c:pt idx="6">
                  <c:v>42.902554422993497</c:v>
                </c:pt>
                <c:pt idx="7">
                  <c:v>49.031490769135424</c:v>
                </c:pt>
                <c:pt idx="8">
                  <c:v>55.160427115277358</c:v>
                </c:pt>
                <c:pt idx="9">
                  <c:v>61.289363461419278</c:v>
                </c:pt>
                <c:pt idx="10">
                  <c:v>67.418299807561212</c:v>
                </c:pt>
                <c:pt idx="11">
                  <c:v>73.547236153703153</c:v>
                </c:pt>
                <c:pt idx="12">
                  <c:v>79.676172499845066</c:v>
                </c:pt>
                <c:pt idx="13">
                  <c:v>85.805108845986993</c:v>
                </c:pt>
                <c:pt idx="14">
                  <c:v>91.934045192128934</c:v>
                </c:pt>
                <c:pt idx="15">
                  <c:v>98.062981538270847</c:v>
                </c:pt>
                <c:pt idx="16">
                  <c:v>100.51455607672762</c:v>
                </c:pt>
                <c:pt idx="17">
                  <c:v>104.19191788441279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9E8-4F65-A2B5-D27DC6A33D2A}"/>
            </c:ext>
          </c:extLst>
        </c:ser>
        <c:ser>
          <c:idx val="3"/>
          <c:order val="3"/>
          <c:tx>
            <c:strRef>
              <c:f>'BWR close ratio dog'!$M$93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'BWR close ratio dog'!$M$94:$M$111</c:f>
              <c:numCache>
                <c:formatCode>0.0</c:formatCode>
                <c:ptCount val="18"/>
                <c:pt idx="0">
                  <c:v>6.9869874346017982</c:v>
                </c:pt>
                <c:pt idx="1">
                  <c:v>13.973974869203596</c:v>
                </c:pt>
                <c:pt idx="2">
                  <c:v>20.960962303805395</c:v>
                </c:pt>
                <c:pt idx="3">
                  <c:v>27.947949738407193</c:v>
                </c:pt>
                <c:pt idx="4">
                  <c:v>34.93493717300899</c:v>
                </c:pt>
                <c:pt idx="5">
                  <c:v>41.921924607610791</c:v>
                </c:pt>
                <c:pt idx="6">
                  <c:v>48.908912042212592</c:v>
                </c:pt>
                <c:pt idx="7">
                  <c:v>55.895899476814385</c:v>
                </c:pt>
                <c:pt idx="8">
                  <c:v>62.882886911416179</c:v>
                </c:pt>
                <c:pt idx="9">
                  <c:v>69.86987434601798</c:v>
                </c:pt>
                <c:pt idx="10">
                  <c:v>76.856861780619781</c:v>
                </c:pt>
                <c:pt idx="11">
                  <c:v>83.843849215221582</c:v>
                </c:pt>
                <c:pt idx="12">
                  <c:v>90.830836649823368</c:v>
                </c:pt>
                <c:pt idx="13">
                  <c:v>97.817824084425183</c:v>
                </c:pt>
                <c:pt idx="14">
                  <c:v>104.80481151902697</c:v>
                </c:pt>
                <c:pt idx="15">
                  <c:v>111.79179895362877</c:v>
                </c:pt>
                <c:pt idx="16">
                  <c:v>114.58659392746948</c:v>
                </c:pt>
                <c:pt idx="17">
                  <c:v>118.77878638823057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79E8-4F65-A2B5-D27DC6A3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'4synrcho'!$J$96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'4synrcho'!$I$97:$I$114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'4synrcho'!$J$97:$J$114</c:f>
              <c:numCache>
                <c:formatCode>0.0</c:formatCode>
                <c:ptCount val="18"/>
                <c:pt idx="0">
                  <c:v>1.5921008160013419</c:v>
                </c:pt>
                <c:pt idx="1">
                  <c:v>3.1842016320026838</c:v>
                </c:pt>
                <c:pt idx="2">
                  <c:v>4.7763024480040253</c:v>
                </c:pt>
                <c:pt idx="3">
                  <c:v>6.3684032640053676</c:v>
                </c:pt>
                <c:pt idx="4">
                  <c:v>7.9605040800067082</c:v>
                </c:pt>
                <c:pt idx="5">
                  <c:v>9.5526048960080505</c:v>
                </c:pt>
                <c:pt idx="6">
                  <c:v>11.144705712009392</c:v>
                </c:pt>
                <c:pt idx="7">
                  <c:v>12.736806528010735</c:v>
                </c:pt>
                <c:pt idx="8">
                  <c:v>14.328907344012075</c:v>
                </c:pt>
                <c:pt idx="9">
                  <c:v>15.921008160013416</c:v>
                </c:pt>
                <c:pt idx="10">
                  <c:v>17.51310897601476</c:v>
                </c:pt>
                <c:pt idx="11">
                  <c:v>19.105209792016101</c:v>
                </c:pt>
                <c:pt idx="12">
                  <c:v>20.697310608017442</c:v>
                </c:pt>
                <c:pt idx="13">
                  <c:v>22.289411424018784</c:v>
                </c:pt>
                <c:pt idx="14">
                  <c:v>23.881512240020125</c:v>
                </c:pt>
                <c:pt idx="15">
                  <c:v>25.47361305602147</c:v>
                </c:pt>
                <c:pt idx="16">
                  <c:v>26.110453382422005</c:v>
                </c:pt>
                <c:pt idx="17">
                  <c:v>27.065713872022808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B-4EFB-BCC3-F32A76BD48A9}"/>
            </c:ext>
          </c:extLst>
        </c:ser>
        <c:ser>
          <c:idx val="1"/>
          <c:order val="1"/>
          <c:tx>
            <c:strRef>
              <c:f>'4synrcho'!$K$96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'4synrcho'!$K$97:$K$114</c:f>
              <c:numCache>
                <c:formatCode>0.0</c:formatCode>
                <c:ptCount val="18"/>
                <c:pt idx="0">
                  <c:v>2.6583701698371023</c:v>
                </c:pt>
                <c:pt idx="1">
                  <c:v>5.3167403396742046</c:v>
                </c:pt>
                <c:pt idx="2">
                  <c:v>7.9751105095113077</c:v>
                </c:pt>
                <c:pt idx="3">
                  <c:v>10.633480679348409</c:v>
                </c:pt>
                <c:pt idx="4">
                  <c:v>13.291850849185513</c:v>
                </c:pt>
                <c:pt idx="5">
                  <c:v>15.950221019022615</c:v>
                </c:pt>
                <c:pt idx="6">
                  <c:v>18.60859118885972</c:v>
                </c:pt>
                <c:pt idx="7">
                  <c:v>21.266961358696818</c:v>
                </c:pt>
                <c:pt idx="8">
                  <c:v>23.925331528533924</c:v>
                </c:pt>
                <c:pt idx="9">
                  <c:v>26.583701698371026</c:v>
                </c:pt>
                <c:pt idx="10">
                  <c:v>29.242071868208136</c:v>
                </c:pt>
                <c:pt idx="11">
                  <c:v>31.900442038045231</c:v>
                </c:pt>
                <c:pt idx="12">
                  <c:v>34.558812207882326</c:v>
                </c:pt>
                <c:pt idx="13">
                  <c:v>37.217182377719439</c:v>
                </c:pt>
                <c:pt idx="14">
                  <c:v>39.875552547556538</c:v>
                </c:pt>
                <c:pt idx="15">
                  <c:v>42.533922717393637</c:v>
                </c:pt>
                <c:pt idx="16">
                  <c:v>43.597270785328483</c:v>
                </c:pt>
                <c:pt idx="17">
                  <c:v>45.192292887230742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B-4EFB-BCC3-F32A76BD48A9}"/>
            </c:ext>
          </c:extLst>
        </c:ser>
        <c:ser>
          <c:idx val="2"/>
          <c:order val="2"/>
          <c:tx>
            <c:strRef>
              <c:f>'4synrcho'!$L$96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'4synrcho'!$L$97:$L$114</c:f>
              <c:numCache>
                <c:formatCode>0.0</c:formatCode>
                <c:ptCount val="18"/>
                <c:pt idx="0">
                  <c:v>4.0811598382006231</c:v>
                </c:pt>
                <c:pt idx="1">
                  <c:v>8.1623196764012462</c:v>
                </c:pt>
                <c:pt idx="2">
                  <c:v>12.243479514601871</c:v>
                </c:pt>
                <c:pt idx="3">
                  <c:v>16.324639352802492</c:v>
                </c:pt>
                <c:pt idx="4">
                  <c:v>20.405799191003112</c:v>
                </c:pt>
                <c:pt idx="5">
                  <c:v>24.486959029203742</c:v>
                </c:pt>
                <c:pt idx="6">
                  <c:v>28.568118867404365</c:v>
                </c:pt>
                <c:pt idx="7">
                  <c:v>32.649278705604985</c:v>
                </c:pt>
                <c:pt idx="8">
                  <c:v>36.730438543805604</c:v>
                </c:pt>
                <c:pt idx="9">
                  <c:v>40.811598382006224</c:v>
                </c:pt>
                <c:pt idx="10">
                  <c:v>44.892758220206851</c:v>
                </c:pt>
                <c:pt idx="11">
                  <c:v>48.973918058407484</c:v>
                </c:pt>
                <c:pt idx="12">
                  <c:v>53.055077896608097</c:v>
                </c:pt>
                <c:pt idx="13">
                  <c:v>57.136237734808731</c:v>
                </c:pt>
                <c:pt idx="14">
                  <c:v>61.217397573009336</c:v>
                </c:pt>
                <c:pt idx="15">
                  <c:v>65.29855741120997</c:v>
                </c:pt>
                <c:pt idx="16">
                  <c:v>66.931021346490212</c:v>
                </c:pt>
                <c:pt idx="17">
                  <c:v>69.379717249410604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5B-4EFB-BCC3-F32A76BD48A9}"/>
            </c:ext>
          </c:extLst>
        </c:ser>
        <c:ser>
          <c:idx val="3"/>
          <c:order val="3"/>
          <c:tx>
            <c:strRef>
              <c:f>'4synrcho'!$M$96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'4synrcho'!$M$97:$M$114</c:f>
              <c:numCache>
                <c:formatCode>0.0</c:formatCode>
                <c:ptCount val="18"/>
                <c:pt idx="0">
                  <c:v>5.7952469702448841</c:v>
                </c:pt>
                <c:pt idx="1">
                  <c:v>11.590493940489768</c:v>
                </c:pt>
                <c:pt idx="2">
                  <c:v>17.385740910734651</c:v>
                </c:pt>
                <c:pt idx="3">
                  <c:v>23.180987880979536</c:v>
                </c:pt>
                <c:pt idx="4">
                  <c:v>28.976234851224419</c:v>
                </c:pt>
                <c:pt idx="5">
                  <c:v>34.771481821469301</c:v>
                </c:pt>
                <c:pt idx="6">
                  <c:v>40.566728791714191</c:v>
                </c:pt>
                <c:pt idx="7">
                  <c:v>46.361975761959073</c:v>
                </c:pt>
                <c:pt idx="8">
                  <c:v>52.157222732203948</c:v>
                </c:pt>
                <c:pt idx="9">
                  <c:v>57.952469702448838</c:v>
                </c:pt>
                <c:pt idx="10">
                  <c:v>63.747716672693727</c:v>
                </c:pt>
                <c:pt idx="11">
                  <c:v>69.542963642938602</c:v>
                </c:pt>
                <c:pt idx="12">
                  <c:v>75.338210613183492</c:v>
                </c:pt>
                <c:pt idx="13">
                  <c:v>81.133457583428381</c:v>
                </c:pt>
                <c:pt idx="14">
                  <c:v>86.928704553673256</c:v>
                </c:pt>
                <c:pt idx="15">
                  <c:v>92.723951523918146</c:v>
                </c:pt>
                <c:pt idx="16">
                  <c:v>95.042050312016102</c:v>
                </c:pt>
                <c:pt idx="17">
                  <c:v>98.519198494163021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5B-4EFB-BCC3-F32A76BD4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 DOG2424_388'!$J$97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'MED DOG2424_388'!$I$98:$I$115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'MED DOG2424_388'!$J$98:$J$115</c:f>
              <c:numCache>
                <c:formatCode>0.0</c:formatCode>
                <c:ptCount val="18"/>
                <c:pt idx="0">
                  <c:v>3.2701789400057684</c:v>
                </c:pt>
                <c:pt idx="1">
                  <c:v>6.5403578800115367</c:v>
                </c:pt>
                <c:pt idx="2">
                  <c:v>9.8105368200173046</c:v>
                </c:pt>
                <c:pt idx="3">
                  <c:v>13.080715760023073</c:v>
                </c:pt>
                <c:pt idx="4">
                  <c:v>16.350894700028839</c:v>
                </c:pt>
                <c:pt idx="5">
                  <c:v>19.621073640034609</c:v>
                </c:pt>
                <c:pt idx="6">
                  <c:v>22.891252580040376</c:v>
                </c:pt>
                <c:pt idx="7">
                  <c:v>26.161431520046147</c:v>
                </c:pt>
                <c:pt idx="8">
                  <c:v>29.431610460051917</c:v>
                </c:pt>
                <c:pt idx="9">
                  <c:v>32.701789400057677</c:v>
                </c:pt>
                <c:pt idx="10">
                  <c:v>35.971968340063448</c:v>
                </c:pt>
                <c:pt idx="11">
                  <c:v>39.242147280069219</c:v>
                </c:pt>
                <c:pt idx="12">
                  <c:v>42.512326220074989</c:v>
                </c:pt>
                <c:pt idx="13">
                  <c:v>45.782505160080753</c:v>
                </c:pt>
                <c:pt idx="14">
                  <c:v>49.052684100086523</c:v>
                </c:pt>
                <c:pt idx="15">
                  <c:v>52.322863040092294</c:v>
                </c:pt>
                <c:pt idx="16">
                  <c:v>53.630934616094599</c:v>
                </c:pt>
                <c:pt idx="17">
                  <c:v>55.593041980098064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A96-864F-970DDD19D79A}"/>
            </c:ext>
          </c:extLst>
        </c:ser>
        <c:ser>
          <c:idx val="1"/>
          <c:order val="1"/>
          <c:tx>
            <c:strRef>
              <c:f>'MED DOG2424_388'!$K$97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'MED DOG2424_388'!$K$98:$K$115</c:f>
              <c:numCache>
                <c:formatCode>0.0</c:formatCode>
                <c:ptCount val="18"/>
                <c:pt idx="0">
                  <c:v>4.6695986267046656</c:v>
                </c:pt>
                <c:pt idx="1">
                  <c:v>9.3391972534093313</c:v>
                </c:pt>
                <c:pt idx="2">
                  <c:v>14.008795880113995</c:v>
                </c:pt>
                <c:pt idx="3">
                  <c:v>18.678394506818663</c:v>
                </c:pt>
                <c:pt idx="4">
                  <c:v>23.347993133523321</c:v>
                </c:pt>
                <c:pt idx="5">
                  <c:v>28.01759176022799</c:v>
                </c:pt>
                <c:pt idx="6">
                  <c:v>32.687190386932656</c:v>
                </c:pt>
                <c:pt idx="7">
                  <c:v>37.356789013637325</c:v>
                </c:pt>
                <c:pt idx="8">
                  <c:v>42.02638764034198</c:v>
                </c:pt>
                <c:pt idx="9">
                  <c:v>46.695986267046642</c:v>
                </c:pt>
                <c:pt idx="10">
                  <c:v>51.365584893751311</c:v>
                </c:pt>
                <c:pt idx="11">
                  <c:v>56.03518352045598</c:v>
                </c:pt>
                <c:pt idx="12">
                  <c:v>60.704782147160643</c:v>
                </c:pt>
                <c:pt idx="13">
                  <c:v>65.374380773865312</c:v>
                </c:pt>
                <c:pt idx="14">
                  <c:v>70.043979400569967</c:v>
                </c:pt>
                <c:pt idx="15">
                  <c:v>74.71357802727465</c:v>
                </c:pt>
                <c:pt idx="16">
                  <c:v>76.581417477956506</c:v>
                </c:pt>
                <c:pt idx="17">
                  <c:v>79.383176653979305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A96-864F-970DDD19D79A}"/>
            </c:ext>
          </c:extLst>
        </c:ser>
        <c:ser>
          <c:idx val="2"/>
          <c:order val="2"/>
          <c:tx>
            <c:strRef>
              <c:f>'MED DOG2424_388'!$L$97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'MED DOG2424_388'!$L$98:$L$115</c:f>
              <c:numCache>
                <c:formatCode>0.0</c:formatCode>
                <c:ptCount val="18"/>
                <c:pt idx="0">
                  <c:v>5.8857963397692243</c:v>
                </c:pt>
                <c:pt idx="1">
                  <c:v>11.771592679538449</c:v>
                </c:pt>
                <c:pt idx="2">
                  <c:v>17.657389019307676</c:v>
                </c:pt>
                <c:pt idx="3">
                  <c:v>23.543185359076897</c:v>
                </c:pt>
                <c:pt idx="4">
                  <c:v>29.428981698846123</c:v>
                </c:pt>
                <c:pt idx="5">
                  <c:v>35.314778038615351</c:v>
                </c:pt>
                <c:pt idx="6">
                  <c:v>41.200574378384573</c:v>
                </c:pt>
                <c:pt idx="7">
                  <c:v>47.086370718153795</c:v>
                </c:pt>
                <c:pt idx="8">
                  <c:v>52.972167057923016</c:v>
                </c:pt>
                <c:pt idx="9">
                  <c:v>58.857963397692245</c:v>
                </c:pt>
                <c:pt idx="10">
                  <c:v>64.74375973746146</c:v>
                </c:pt>
                <c:pt idx="11">
                  <c:v>70.629556077230703</c:v>
                </c:pt>
                <c:pt idx="12">
                  <c:v>76.515352416999917</c:v>
                </c:pt>
                <c:pt idx="13">
                  <c:v>82.401148756769146</c:v>
                </c:pt>
                <c:pt idx="14">
                  <c:v>88.286945096538361</c:v>
                </c:pt>
                <c:pt idx="15">
                  <c:v>94.172741436307589</c:v>
                </c:pt>
                <c:pt idx="16">
                  <c:v>96.52705997221527</c:v>
                </c:pt>
                <c:pt idx="17">
                  <c:v>100.0585377760768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7-4A96-864F-970DDD19D79A}"/>
            </c:ext>
          </c:extLst>
        </c:ser>
        <c:ser>
          <c:idx val="3"/>
          <c:order val="3"/>
          <c:tx>
            <c:strRef>
              <c:f>'MED DOG2424_388'!$M$97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'MED DOG2424_388'!$M$98:$M$115</c:f>
              <c:numCache>
                <c:formatCode>0.0</c:formatCode>
                <c:ptCount val="18"/>
                <c:pt idx="0">
                  <c:v>7.3219306466729153</c:v>
                </c:pt>
                <c:pt idx="1">
                  <c:v>14.643861293345831</c:v>
                </c:pt>
                <c:pt idx="2">
                  <c:v>21.965791940018747</c:v>
                </c:pt>
                <c:pt idx="3">
                  <c:v>29.287722586691661</c:v>
                </c:pt>
                <c:pt idx="4">
                  <c:v>36.609653233364568</c:v>
                </c:pt>
                <c:pt idx="5">
                  <c:v>43.931583880037493</c:v>
                </c:pt>
                <c:pt idx="6">
                  <c:v>51.253514526710404</c:v>
                </c:pt>
                <c:pt idx="7">
                  <c:v>58.575445173383322</c:v>
                </c:pt>
                <c:pt idx="8">
                  <c:v>65.897375820056226</c:v>
                </c:pt>
                <c:pt idx="9">
                  <c:v>73.219306466729137</c:v>
                </c:pt>
                <c:pt idx="10">
                  <c:v>80.541237113402076</c:v>
                </c:pt>
                <c:pt idx="11">
                  <c:v>87.863167760074987</c:v>
                </c:pt>
                <c:pt idx="12">
                  <c:v>95.185098406747898</c:v>
                </c:pt>
                <c:pt idx="13">
                  <c:v>102.50702905342081</c:v>
                </c:pt>
                <c:pt idx="14">
                  <c:v>109.82895970009373</c:v>
                </c:pt>
                <c:pt idx="15">
                  <c:v>117.15089034676664</c:v>
                </c:pt>
                <c:pt idx="16">
                  <c:v>120.07966260543581</c:v>
                </c:pt>
                <c:pt idx="17">
                  <c:v>124.47282099343954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B7-4A96-864F-970DDD19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 DOG 2423_407'!$J$97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'MED DOG 2423_407'!$I$98:$I$115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'MED DOG 2423_407'!$J$98:$J$115</c:f>
              <c:numCache>
                <c:formatCode>0.0</c:formatCode>
                <c:ptCount val="18"/>
                <c:pt idx="0">
                  <c:v>3.2562614993192449</c:v>
                </c:pt>
                <c:pt idx="1">
                  <c:v>6.5125229986384898</c:v>
                </c:pt>
                <c:pt idx="2">
                  <c:v>9.7687844979577338</c:v>
                </c:pt>
                <c:pt idx="3">
                  <c:v>13.02504599727698</c:v>
                </c:pt>
                <c:pt idx="4">
                  <c:v>16.281307496596227</c:v>
                </c:pt>
                <c:pt idx="5">
                  <c:v>19.537568995915468</c:v>
                </c:pt>
                <c:pt idx="6">
                  <c:v>22.793830495234712</c:v>
                </c:pt>
                <c:pt idx="7">
                  <c:v>26.050091994553959</c:v>
                </c:pt>
                <c:pt idx="8">
                  <c:v>29.3063534938732</c:v>
                </c:pt>
                <c:pt idx="9">
                  <c:v>32.562614993192454</c:v>
                </c:pt>
                <c:pt idx="10">
                  <c:v>35.818876492511691</c:v>
                </c:pt>
                <c:pt idx="11">
                  <c:v>39.075137991830935</c:v>
                </c:pt>
                <c:pt idx="12">
                  <c:v>42.331399491150187</c:v>
                </c:pt>
                <c:pt idx="13">
                  <c:v>45.587660990469423</c:v>
                </c:pt>
                <c:pt idx="14">
                  <c:v>48.843922489788675</c:v>
                </c:pt>
                <c:pt idx="15">
                  <c:v>52.100183989107919</c:v>
                </c:pt>
                <c:pt idx="16">
                  <c:v>53.402688588835616</c:v>
                </c:pt>
                <c:pt idx="17">
                  <c:v>55.35644548842717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4-4D73-BF36-E69D9C3B866B}"/>
            </c:ext>
          </c:extLst>
        </c:ser>
        <c:ser>
          <c:idx val="1"/>
          <c:order val="1"/>
          <c:tx>
            <c:strRef>
              <c:f>'MED DOG 2423_407'!$K$97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'MED DOG 2423_407'!$K$98:$K$115</c:f>
              <c:numCache>
                <c:formatCode>0.0</c:formatCode>
                <c:ptCount val="18"/>
                <c:pt idx="0">
                  <c:v>4.6497254444998664</c:v>
                </c:pt>
                <c:pt idx="1">
                  <c:v>9.2994508889997327</c:v>
                </c:pt>
                <c:pt idx="2">
                  <c:v>13.949176333499594</c:v>
                </c:pt>
                <c:pt idx="3">
                  <c:v>18.598901777999465</c:v>
                </c:pt>
                <c:pt idx="4">
                  <c:v>23.248627222499326</c:v>
                </c:pt>
                <c:pt idx="5">
                  <c:v>27.898352666999187</c:v>
                </c:pt>
                <c:pt idx="6">
                  <c:v>32.548078111499052</c:v>
                </c:pt>
                <c:pt idx="7">
                  <c:v>37.197803555998931</c:v>
                </c:pt>
                <c:pt idx="8">
                  <c:v>41.847529000498781</c:v>
                </c:pt>
                <c:pt idx="9">
                  <c:v>46.497254444998653</c:v>
                </c:pt>
                <c:pt idx="10">
                  <c:v>51.14697988949851</c:v>
                </c:pt>
                <c:pt idx="11">
                  <c:v>55.796705333998375</c:v>
                </c:pt>
                <c:pt idx="12">
                  <c:v>60.446430778498254</c:v>
                </c:pt>
                <c:pt idx="13">
                  <c:v>65.096156222998104</c:v>
                </c:pt>
                <c:pt idx="14">
                  <c:v>69.745881667497983</c:v>
                </c:pt>
                <c:pt idx="15">
                  <c:v>74.395607111997862</c:v>
                </c:pt>
                <c:pt idx="16">
                  <c:v>76.255497289797788</c:v>
                </c:pt>
                <c:pt idx="17">
                  <c:v>79.045332556497712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4-4D73-BF36-E69D9C3B866B}"/>
            </c:ext>
          </c:extLst>
        </c:ser>
        <c:ser>
          <c:idx val="2"/>
          <c:order val="2"/>
          <c:tx>
            <c:strRef>
              <c:f>'MED DOG 2423_407'!$L$97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'MED DOG 2423_407'!$L$98:$L$115</c:f>
              <c:numCache>
                <c:formatCode>0.0</c:formatCode>
                <c:ptCount val="18"/>
                <c:pt idx="0">
                  <c:v>5.8607471840641399</c:v>
                </c:pt>
                <c:pt idx="1">
                  <c:v>11.72149436812828</c:v>
                </c:pt>
                <c:pt idx="2">
                  <c:v>17.582241552192418</c:v>
                </c:pt>
                <c:pt idx="3">
                  <c:v>23.442988736256559</c:v>
                </c:pt>
                <c:pt idx="4">
                  <c:v>29.303735920320698</c:v>
                </c:pt>
                <c:pt idx="5">
                  <c:v>35.164483104384836</c:v>
                </c:pt>
                <c:pt idx="6">
                  <c:v>41.025230288448974</c:v>
                </c:pt>
                <c:pt idx="7">
                  <c:v>46.885977472513119</c:v>
                </c:pt>
                <c:pt idx="8">
                  <c:v>52.74672465657725</c:v>
                </c:pt>
                <c:pt idx="9">
                  <c:v>58.607471840641395</c:v>
                </c:pt>
                <c:pt idx="10">
                  <c:v>64.468219024705533</c:v>
                </c:pt>
                <c:pt idx="11">
                  <c:v>70.328966208769671</c:v>
                </c:pt>
                <c:pt idx="12">
                  <c:v>76.189713392833795</c:v>
                </c:pt>
                <c:pt idx="13">
                  <c:v>82.050460576897947</c:v>
                </c:pt>
                <c:pt idx="14">
                  <c:v>87.911207760962085</c:v>
                </c:pt>
                <c:pt idx="15">
                  <c:v>93.771954945026238</c:v>
                </c:pt>
                <c:pt idx="16">
                  <c:v>96.11625381865187</c:v>
                </c:pt>
                <c:pt idx="17">
                  <c:v>99.632702129090362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4-4D73-BF36-E69D9C3B866B}"/>
            </c:ext>
          </c:extLst>
        </c:ser>
        <c:ser>
          <c:idx val="3"/>
          <c:order val="3"/>
          <c:tx>
            <c:strRef>
              <c:f>'MED DOG 2423_407'!$M$97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'MED DOG 2423_407'!$M$98:$M$115</c:f>
              <c:numCache>
                <c:formatCode>0.0</c:formatCode>
                <c:ptCount val="18"/>
                <c:pt idx="0">
                  <c:v>7.2907694969757886</c:v>
                </c:pt>
                <c:pt idx="1">
                  <c:v>14.581538993951577</c:v>
                </c:pt>
                <c:pt idx="2">
                  <c:v>21.872308490927367</c:v>
                </c:pt>
                <c:pt idx="3">
                  <c:v>29.163077987903154</c:v>
                </c:pt>
                <c:pt idx="4">
                  <c:v>36.453847484878949</c:v>
                </c:pt>
                <c:pt idx="5">
                  <c:v>43.744616981854733</c:v>
                </c:pt>
                <c:pt idx="6">
                  <c:v>51.035386478830517</c:v>
                </c:pt>
                <c:pt idx="7">
                  <c:v>58.326155975806309</c:v>
                </c:pt>
                <c:pt idx="8">
                  <c:v>65.616925472782086</c:v>
                </c:pt>
                <c:pt idx="9">
                  <c:v>72.907694969757898</c:v>
                </c:pt>
                <c:pt idx="10">
                  <c:v>80.198464466733668</c:v>
                </c:pt>
                <c:pt idx="11">
                  <c:v>87.489233963709466</c:v>
                </c:pt>
                <c:pt idx="12">
                  <c:v>94.780003460685265</c:v>
                </c:pt>
                <c:pt idx="13">
                  <c:v>102.07077295766103</c:v>
                </c:pt>
                <c:pt idx="14">
                  <c:v>109.36154245463683</c:v>
                </c:pt>
                <c:pt idx="15">
                  <c:v>116.65231195161262</c:v>
                </c:pt>
                <c:pt idx="16">
                  <c:v>119.56861975040295</c:v>
                </c:pt>
                <c:pt idx="17">
                  <c:v>123.94308144858842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4-4D73-BF36-E69D9C3B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 Race'!$J$97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'MED Race'!$I$98:$I$115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'MED Race'!$J$98:$J$115</c:f>
              <c:numCache>
                <c:formatCode>0.0</c:formatCode>
                <c:ptCount val="18"/>
                <c:pt idx="0">
                  <c:v>2.7475373317348795</c:v>
                </c:pt>
                <c:pt idx="1">
                  <c:v>5.4950746634697589</c:v>
                </c:pt>
                <c:pt idx="2">
                  <c:v>8.2426119952046353</c:v>
                </c:pt>
                <c:pt idx="3">
                  <c:v>10.990149326939518</c:v>
                </c:pt>
                <c:pt idx="4">
                  <c:v>13.737686658674395</c:v>
                </c:pt>
                <c:pt idx="5">
                  <c:v>16.485223990409271</c:v>
                </c:pt>
                <c:pt idx="6">
                  <c:v>19.232761322144153</c:v>
                </c:pt>
                <c:pt idx="7">
                  <c:v>21.980298653879036</c:v>
                </c:pt>
                <c:pt idx="8">
                  <c:v>24.727835985613911</c:v>
                </c:pt>
                <c:pt idx="9">
                  <c:v>27.47537331734879</c:v>
                </c:pt>
                <c:pt idx="10">
                  <c:v>30.222910649083669</c:v>
                </c:pt>
                <c:pt idx="11">
                  <c:v>32.970447980818541</c:v>
                </c:pt>
                <c:pt idx="12">
                  <c:v>35.717985312553431</c:v>
                </c:pt>
                <c:pt idx="13">
                  <c:v>38.465522644288306</c:v>
                </c:pt>
                <c:pt idx="14">
                  <c:v>41.213059976023189</c:v>
                </c:pt>
                <c:pt idx="15">
                  <c:v>43.960597307758071</c:v>
                </c:pt>
                <c:pt idx="16">
                  <c:v>45.059612240452019</c:v>
                </c:pt>
                <c:pt idx="17">
                  <c:v>46.70813463949294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BFA-A431-573C234F5685}"/>
            </c:ext>
          </c:extLst>
        </c:ser>
        <c:ser>
          <c:idx val="1"/>
          <c:order val="1"/>
          <c:tx>
            <c:strRef>
              <c:f>'MED Race'!$K$97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'MED Race'!$K$98:$K$115</c:f>
              <c:numCache>
                <c:formatCode>0.0</c:formatCode>
                <c:ptCount val="18"/>
                <c:pt idx="0">
                  <c:v>4.0387210604634669</c:v>
                </c:pt>
                <c:pt idx="1">
                  <c:v>8.0774421209269338</c:v>
                </c:pt>
                <c:pt idx="2">
                  <c:v>12.116163181390402</c:v>
                </c:pt>
                <c:pt idx="3">
                  <c:v>16.154884241853868</c:v>
                </c:pt>
                <c:pt idx="4">
                  <c:v>20.193605302317337</c:v>
                </c:pt>
                <c:pt idx="5">
                  <c:v>24.232326362780803</c:v>
                </c:pt>
                <c:pt idx="6">
                  <c:v>28.271047423244269</c:v>
                </c:pt>
                <c:pt idx="7">
                  <c:v>32.309768483707735</c:v>
                </c:pt>
                <c:pt idx="8">
                  <c:v>36.348489544171201</c:v>
                </c:pt>
                <c:pt idx="9">
                  <c:v>40.387210604634674</c:v>
                </c:pt>
                <c:pt idx="10">
                  <c:v>44.425931665098133</c:v>
                </c:pt>
                <c:pt idx="11">
                  <c:v>48.464652725561606</c:v>
                </c:pt>
                <c:pt idx="12">
                  <c:v>52.503373786025072</c:v>
                </c:pt>
                <c:pt idx="13">
                  <c:v>56.542094846488538</c:v>
                </c:pt>
                <c:pt idx="14">
                  <c:v>60.580815906952004</c:v>
                </c:pt>
                <c:pt idx="15">
                  <c:v>64.61953696741547</c:v>
                </c:pt>
                <c:pt idx="16">
                  <c:v>66.235025391600857</c:v>
                </c:pt>
                <c:pt idx="17">
                  <c:v>68.658258027878944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BFA-A431-573C234F5685}"/>
            </c:ext>
          </c:extLst>
        </c:ser>
        <c:ser>
          <c:idx val="2"/>
          <c:order val="2"/>
          <c:tx>
            <c:strRef>
              <c:f>'MED Race'!$L$97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'MED Race'!$L$98:$L$115</c:f>
              <c:numCache>
                <c:formatCode>0.0</c:formatCode>
                <c:ptCount val="18"/>
                <c:pt idx="0">
                  <c:v>5.5895899476814384</c:v>
                </c:pt>
                <c:pt idx="1">
                  <c:v>11.179179895362877</c:v>
                </c:pt>
                <c:pt idx="2">
                  <c:v>16.768769843044314</c:v>
                </c:pt>
                <c:pt idx="3">
                  <c:v>22.358359790725753</c:v>
                </c:pt>
                <c:pt idx="4">
                  <c:v>27.947949738407193</c:v>
                </c:pt>
                <c:pt idx="5">
                  <c:v>33.537539686088628</c:v>
                </c:pt>
                <c:pt idx="6">
                  <c:v>39.127129633770068</c:v>
                </c:pt>
                <c:pt idx="7">
                  <c:v>44.716719581451507</c:v>
                </c:pt>
                <c:pt idx="8">
                  <c:v>50.306309529132946</c:v>
                </c:pt>
                <c:pt idx="9">
                  <c:v>55.895899476814385</c:v>
                </c:pt>
                <c:pt idx="10">
                  <c:v>61.485489424495825</c:v>
                </c:pt>
                <c:pt idx="11">
                  <c:v>67.075079372177257</c:v>
                </c:pt>
                <c:pt idx="12">
                  <c:v>72.664669319858689</c:v>
                </c:pt>
                <c:pt idx="13">
                  <c:v>78.254259267540135</c:v>
                </c:pt>
                <c:pt idx="14">
                  <c:v>83.843849215221582</c:v>
                </c:pt>
                <c:pt idx="15">
                  <c:v>89.433439162903014</c:v>
                </c:pt>
                <c:pt idx="16">
                  <c:v>91.669275141975589</c:v>
                </c:pt>
                <c:pt idx="17">
                  <c:v>95.023029110584446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0-4BFA-A431-573C234F5685}"/>
            </c:ext>
          </c:extLst>
        </c:ser>
        <c:ser>
          <c:idx val="3"/>
          <c:order val="3"/>
          <c:tx>
            <c:strRef>
              <c:f>'MED Race'!$M$97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'MED Race'!$M$98:$M$115</c:f>
              <c:numCache>
                <c:formatCode>0.0</c:formatCode>
                <c:ptCount val="18"/>
                <c:pt idx="0">
                  <c:v>6.9869874346017982</c:v>
                </c:pt>
                <c:pt idx="1">
                  <c:v>13.973974869203596</c:v>
                </c:pt>
                <c:pt idx="2">
                  <c:v>20.960962303805395</c:v>
                </c:pt>
                <c:pt idx="3">
                  <c:v>27.947949738407193</c:v>
                </c:pt>
                <c:pt idx="4">
                  <c:v>34.93493717300899</c:v>
                </c:pt>
                <c:pt idx="5">
                  <c:v>41.921924607610791</c:v>
                </c:pt>
                <c:pt idx="6">
                  <c:v>48.908912042212592</c:v>
                </c:pt>
                <c:pt idx="7">
                  <c:v>55.895899476814385</c:v>
                </c:pt>
                <c:pt idx="8">
                  <c:v>62.882886911416179</c:v>
                </c:pt>
                <c:pt idx="9">
                  <c:v>69.86987434601798</c:v>
                </c:pt>
                <c:pt idx="10">
                  <c:v>76.856861780619781</c:v>
                </c:pt>
                <c:pt idx="11">
                  <c:v>83.843849215221582</c:v>
                </c:pt>
                <c:pt idx="12">
                  <c:v>90.830836649823368</c:v>
                </c:pt>
                <c:pt idx="13">
                  <c:v>97.817824084425183</c:v>
                </c:pt>
                <c:pt idx="14">
                  <c:v>104.80481151902697</c:v>
                </c:pt>
                <c:pt idx="15">
                  <c:v>111.79179895362877</c:v>
                </c:pt>
                <c:pt idx="16">
                  <c:v>114.58659392746948</c:v>
                </c:pt>
                <c:pt idx="17">
                  <c:v>118.77878638823057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B0-4BFA-A431-573C234F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'Mini Spares C-STN 48'!$J$97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'Mini Spares C-STN 48'!$I$98:$I$115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'Mini Spares C-STN 48'!$J$98:$J$115</c:f>
              <c:numCache>
                <c:formatCode>0.0</c:formatCode>
                <c:ptCount val="18"/>
                <c:pt idx="0">
                  <c:v>3.4370270650758448</c:v>
                </c:pt>
                <c:pt idx="1">
                  <c:v>6.8740541301516895</c:v>
                </c:pt>
                <c:pt idx="2">
                  <c:v>10.311081195227535</c:v>
                </c:pt>
                <c:pt idx="3">
                  <c:v>13.748108260303379</c:v>
                </c:pt>
                <c:pt idx="4">
                  <c:v>17.185135325379225</c:v>
                </c:pt>
                <c:pt idx="5">
                  <c:v>20.62216239045507</c:v>
                </c:pt>
                <c:pt idx="6">
                  <c:v>24.059189455530916</c:v>
                </c:pt>
                <c:pt idx="7">
                  <c:v>27.496216520606758</c:v>
                </c:pt>
                <c:pt idx="8">
                  <c:v>30.9332435856826</c:v>
                </c:pt>
                <c:pt idx="9">
                  <c:v>34.370270650758449</c:v>
                </c:pt>
                <c:pt idx="10">
                  <c:v>37.807297715834295</c:v>
                </c:pt>
                <c:pt idx="11">
                  <c:v>41.244324780910141</c:v>
                </c:pt>
                <c:pt idx="12">
                  <c:v>44.681351845985979</c:v>
                </c:pt>
                <c:pt idx="13">
                  <c:v>48.118378911061832</c:v>
                </c:pt>
                <c:pt idx="14">
                  <c:v>51.555405976137678</c:v>
                </c:pt>
                <c:pt idx="15">
                  <c:v>54.992433041213516</c:v>
                </c:pt>
                <c:pt idx="16">
                  <c:v>56.367243867243857</c:v>
                </c:pt>
                <c:pt idx="17">
                  <c:v>58.429460106289369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47D-8299-2CCF4F02B6B7}"/>
            </c:ext>
          </c:extLst>
        </c:ser>
        <c:ser>
          <c:idx val="1"/>
          <c:order val="1"/>
          <c:tx>
            <c:strRef>
              <c:f>'Mini Spares C-STN 48'!$K$97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'Mini Spares C-STN 48'!$K$98:$K$115</c:f>
              <c:numCache>
                <c:formatCode>0.0</c:formatCode>
                <c:ptCount val="18"/>
                <c:pt idx="0">
                  <c:v>5.4001465383764646</c:v>
                </c:pt>
                <c:pt idx="1">
                  <c:v>10.800293076752929</c:v>
                </c:pt>
                <c:pt idx="2">
                  <c:v>16.200439615129394</c:v>
                </c:pt>
                <c:pt idx="3">
                  <c:v>21.600586153505859</c:v>
                </c:pt>
                <c:pt idx="4">
                  <c:v>27.000732691882323</c:v>
                </c:pt>
                <c:pt idx="5">
                  <c:v>32.400879230258788</c:v>
                </c:pt>
                <c:pt idx="6">
                  <c:v>37.801025768635263</c:v>
                </c:pt>
                <c:pt idx="7">
                  <c:v>43.201172307011717</c:v>
                </c:pt>
                <c:pt idx="8">
                  <c:v>48.601318845388178</c:v>
                </c:pt>
                <c:pt idx="9">
                  <c:v>54.001465383764646</c:v>
                </c:pt>
                <c:pt idx="10">
                  <c:v>59.401611922141122</c:v>
                </c:pt>
                <c:pt idx="11">
                  <c:v>64.801758460517576</c:v>
                </c:pt>
                <c:pt idx="12">
                  <c:v>70.201904998894051</c:v>
                </c:pt>
                <c:pt idx="13">
                  <c:v>75.602051537270526</c:v>
                </c:pt>
                <c:pt idx="14">
                  <c:v>81.002198075646973</c:v>
                </c:pt>
                <c:pt idx="15">
                  <c:v>86.402344614023434</c:v>
                </c:pt>
                <c:pt idx="16">
                  <c:v>88.562403229374041</c:v>
                </c:pt>
                <c:pt idx="17">
                  <c:v>91.802491152399909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E-447D-8299-2CCF4F02B6B7}"/>
            </c:ext>
          </c:extLst>
        </c:ser>
        <c:ser>
          <c:idx val="2"/>
          <c:order val="2"/>
          <c:tx>
            <c:strRef>
              <c:f>'Mini Spares C-STN 48'!$L$97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'Mini Spares C-STN 48'!$L$98:$L$115</c:f>
              <c:numCache>
                <c:formatCode>0.0</c:formatCode>
                <c:ptCount val="18"/>
                <c:pt idx="0">
                  <c:v>7.1022727272727275</c:v>
                </c:pt>
                <c:pt idx="1">
                  <c:v>14.204545454545455</c:v>
                </c:pt>
                <c:pt idx="2">
                  <c:v>21.30681818181818</c:v>
                </c:pt>
                <c:pt idx="3">
                  <c:v>28.40909090909091</c:v>
                </c:pt>
                <c:pt idx="4">
                  <c:v>35.511363636363633</c:v>
                </c:pt>
                <c:pt idx="5">
                  <c:v>42.61363636363636</c:v>
                </c:pt>
                <c:pt idx="6">
                  <c:v>49.715909090909093</c:v>
                </c:pt>
                <c:pt idx="7">
                  <c:v>56.81818181818182</c:v>
                </c:pt>
                <c:pt idx="8">
                  <c:v>63.920454545454547</c:v>
                </c:pt>
                <c:pt idx="9">
                  <c:v>71.022727272727266</c:v>
                </c:pt>
                <c:pt idx="10">
                  <c:v>78.125</c:v>
                </c:pt>
                <c:pt idx="11">
                  <c:v>85.22727272727272</c:v>
                </c:pt>
                <c:pt idx="12">
                  <c:v>92.329545454545453</c:v>
                </c:pt>
                <c:pt idx="13">
                  <c:v>99.431818181818187</c:v>
                </c:pt>
                <c:pt idx="14">
                  <c:v>106.53409090909091</c:v>
                </c:pt>
                <c:pt idx="15">
                  <c:v>113.63636363636364</c:v>
                </c:pt>
                <c:pt idx="16">
                  <c:v>116.47727272727273</c:v>
                </c:pt>
                <c:pt idx="17">
                  <c:v>120.73863636363636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E-447D-8299-2CCF4F02B6B7}"/>
            </c:ext>
          </c:extLst>
        </c:ser>
        <c:ser>
          <c:idx val="3"/>
          <c:order val="3"/>
          <c:tx>
            <c:strRef>
              <c:f>'Mini Spares C-STN 48'!$M$97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'Mini Spares C-STN 48'!$M$98:$M$115</c:f>
              <c:numCache>
                <c:formatCode>0.0</c:formatCode>
                <c:ptCount val="18"/>
                <c:pt idx="0">
                  <c:v>8.8778409090909083</c:v>
                </c:pt>
                <c:pt idx="1">
                  <c:v>17.755681818181817</c:v>
                </c:pt>
                <c:pt idx="2">
                  <c:v>26.633522727272727</c:v>
                </c:pt>
                <c:pt idx="3">
                  <c:v>35.511363636363633</c:v>
                </c:pt>
                <c:pt idx="4">
                  <c:v>44.389204545454547</c:v>
                </c:pt>
                <c:pt idx="5">
                  <c:v>53.267045454545453</c:v>
                </c:pt>
                <c:pt idx="6">
                  <c:v>62.14488636363636</c:v>
                </c:pt>
                <c:pt idx="7">
                  <c:v>71.022727272727266</c:v>
                </c:pt>
                <c:pt idx="8">
                  <c:v>79.900568181818187</c:v>
                </c:pt>
                <c:pt idx="9">
                  <c:v>88.778409090909093</c:v>
                </c:pt>
                <c:pt idx="10">
                  <c:v>97.65625</c:v>
                </c:pt>
                <c:pt idx="11">
                  <c:v>106.53409090909091</c:v>
                </c:pt>
                <c:pt idx="12">
                  <c:v>115.41193181818183</c:v>
                </c:pt>
                <c:pt idx="13">
                  <c:v>124.28977272727272</c:v>
                </c:pt>
                <c:pt idx="14">
                  <c:v>133.16761363636363</c:v>
                </c:pt>
                <c:pt idx="15">
                  <c:v>142.04545454545453</c:v>
                </c:pt>
                <c:pt idx="16">
                  <c:v>145.59659090909091</c:v>
                </c:pt>
                <c:pt idx="17">
                  <c:v>150.92329545454547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BE-447D-8299-2CCF4F02B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'Mini Spares Clubman SC EVO'!$J$97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'Mini Spares Clubman SC EVO'!$I$98:$I$115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'Mini Spares Clubman SC EVO'!$J$98:$J$115</c:f>
              <c:numCache>
                <c:formatCode>0.0</c:formatCode>
                <c:ptCount val="18"/>
                <c:pt idx="0">
                  <c:v>2.8346614969697694</c:v>
                </c:pt>
                <c:pt idx="1">
                  <c:v>5.6693229939395389</c:v>
                </c:pt>
                <c:pt idx="2">
                  <c:v>8.5039844909093087</c:v>
                </c:pt>
                <c:pt idx="3">
                  <c:v>11.338645987879078</c:v>
                </c:pt>
                <c:pt idx="4">
                  <c:v>14.173307484848849</c:v>
                </c:pt>
                <c:pt idx="5">
                  <c:v>17.007968981818617</c:v>
                </c:pt>
                <c:pt idx="6">
                  <c:v>19.842630478788386</c:v>
                </c:pt>
                <c:pt idx="7">
                  <c:v>22.677291975758155</c:v>
                </c:pt>
                <c:pt idx="8">
                  <c:v>25.511953472727924</c:v>
                </c:pt>
                <c:pt idx="9">
                  <c:v>28.346614969697697</c:v>
                </c:pt>
                <c:pt idx="10">
                  <c:v>31.181276466667462</c:v>
                </c:pt>
                <c:pt idx="11">
                  <c:v>34.015937963637235</c:v>
                </c:pt>
                <c:pt idx="12">
                  <c:v>36.850599460607</c:v>
                </c:pt>
                <c:pt idx="13">
                  <c:v>39.685260957576773</c:v>
                </c:pt>
                <c:pt idx="14">
                  <c:v>42.519922454546538</c:v>
                </c:pt>
                <c:pt idx="15">
                  <c:v>45.354583951516311</c:v>
                </c:pt>
                <c:pt idx="16">
                  <c:v>46.488448550304213</c:v>
                </c:pt>
                <c:pt idx="17">
                  <c:v>48.189245448486083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0-4A3C-9013-27C50A409811}"/>
            </c:ext>
          </c:extLst>
        </c:ser>
        <c:ser>
          <c:idx val="1"/>
          <c:order val="1"/>
          <c:tx>
            <c:strRef>
              <c:f>'Mini Spares Clubman SC EVO'!$K$97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'Mini Spares Clubman SC EVO'!$K$98:$K$115</c:f>
              <c:numCache>
                <c:formatCode>0.0</c:formatCode>
                <c:ptCount val="18"/>
                <c:pt idx="0">
                  <c:v>4.2793282563839359</c:v>
                </c:pt>
                <c:pt idx="1">
                  <c:v>8.5586565127678718</c:v>
                </c:pt>
                <c:pt idx="2">
                  <c:v>12.837984769151808</c:v>
                </c:pt>
                <c:pt idx="3">
                  <c:v>17.117313025535744</c:v>
                </c:pt>
                <c:pt idx="4">
                  <c:v>21.396641281919681</c:v>
                </c:pt>
                <c:pt idx="5">
                  <c:v>25.675969538303615</c:v>
                </c:pt>
                <c:pt idx="6">
                  <c:v>29.955297794687549</c:v>
                </c:pt>
                <c:pt idx="7">
                  <c:v>34.234626051071487</c:v>
                </c:pt>
                <c:pt idx="8">
                  <c:v>38.513954307455428</c:v>
                </c:pt>
                <c:pt idx="9">
                  <c:v>42.793282563839362</c:v>
                </c:pt>
                <c:pt idx="10">
                  <c:v>47.072610820223289</c:v>
                </c:pt>
                <c:pt idx="11">
                  <c:v>51.351939076607231</c:v>
                </c:pt>
                <c:pt idx="12">
                  <c:v>55.631267332991172</c:v>
                </c:pt>
                <c:pt idx="13">
                  <c:v>59.910595589375099</c:v>
                </c:pt>
                <c:pt idx="14">
                  <c:v>64.189923845759054</c:v>
                </c:pt>
                <c:pt idx="15">
                  <c:v>68.469252102142974</c:v>
                </c:pt>
                <c:pt idx="16">
                  <c:v>70.180983404696534</c:v>
                </c:pt>
                <c:pt idx="17">
                  <c:v>72.748580358526922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0-4A3C-9013-27C50A409811}"/>
            </c:ext>
          </c:extLst>
        </c:ser>
        <c:ser>
          <c:idx val="2"/>
          <c:order val="2"/>
          <c:tx>
            <c:strRef>
              <c:f>'Mini Spares Clubman SC EVO'!$L$97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'Mini Spares Clubman SC EVO'!$L$98:$L$115</c:f>
              <c:numCache>
                <c:formatCode>0.0</c:formatCode>
                <c:ptCount val="18"/>
                <c:pt idx="0">
                  <c:v>5.857544517338332</c:v>
                </c:pt>
                <c:pt idx="1">
                  <c:v>11.715089034676664</c:v>
                </c:pt>
                <c:pt idx="2">
                  <c:v>17.572633552014992</c:v>
                </c:pt>
                <c:pt idx="3">
                  <c:v>23.430178069353328</c:v>
                </c:pt>
                <c:pt idx="4">
                  <c:v>29.287722586691661</c:v>
                </c:pt>
                <c:pt idx="5">
                  <c:v>35.145267104029983</c:v>
                </c:pt>
                <c:pt idx="6">
                  <c:v>41.002811621368323</c:v>
                </c:pt>
                <c:pt idx="7">
                  <c:v>46.860356138706656</c:v>
                </c:pt>
                <c:pt idx="8">
                  <c:v>52.717900656044989</c:v>
                </c:pt>
                <c:pt idx="9">
                  <c:v>58.575445173383322</c:v>
                </c:pt>
                <c:pt idx="10">
                  <c:v>64.432989690721641</c:v>
                </c:pt>
                <c:pt idx="11">
                  <c:v>70.290534208059967</c:v>
                </c:pt>
                <c:pt idx="12">
                  <c:v>76.148078725398307</c:v>
                </c:pt>
                <c:pt idx="13">
                  <c:v>82.005623242736647</c:v>
                </c:pt>
                <c:pt idx="14">
                  <c:v>87.863167760074987</c:v>
                </c:pt>
                <c:pt idx="15">
                  <c:v>93.720712277413313</c:v>
                </c:pt>
                <c:pt idx="16">
                  <c:v>96.063730084348649</c:v>
                </c:pt>
                <c:pt idx="17">
                  <c:v>99.578256794751638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0-4A3C-9013-27C50A409811}"/>
            </c:ext>
          </c:extLst>
        </c:ser>
        <c:ser>
          <c:idx val="3"/>
          <c:order val="3"/>
          <c:tx>
            <c:strRef>
              <c:f>'Mini Spares Clubman SC EVO'!$M$97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'Mini Spares Clubman SC EVO'!$M$98:$M$115</c:f>
              <c:numCache>
                <c:formatCode>0.0</c:formatCode>
                <c:ptCount val="18"/>
                <c:pt idx="0">
                  <c:v>7.3219306466729153</c:v>
                </c:pt>
                <c:pt idx="1">
                  <c:v>14.643861293345831</c:v>
                </c:pt>
                <c:pt idx="2">
                  <c:v>21.965791940018747</c:v>
                </c:pt>
                <c:pt idx="3">
                  <c:v>29.287722586691661</c:v>
                </c:pt>
                <c:pt idx="4">
                  <c:v>36.609653233364568</c:v>
                </c:pt>
                <c:pt idx="5">
                  <c:v>43.931583880037493</c:v>
                </c:pt>
                <c:pt idx="6">
                  <c:v>51.253514526710404</c:v>
                </c:pt>
                <c:pt idx="7">
                  <c:v>58.575445173383322</c:v>
                </c:pt>
                <c:pt idx="8">
                  <c:v>65.897375820056226</c:v>
                </c:pt>
                <c:pt idx="9">
                  <c:v>73.219306466729137</c:v>
                </c:pt>
                <c:pt idx="10">
                  <c:v>80.541237113402076</c:v>
                </c:pt>
                <c:pt idx="11">
                  <c:v>87.863167760074987</c:v>
                </c:pt>
                <c:pt idx="12">
                  <c:v>95.185098406747898</c:v>
                </c:pt>
                <c:pt idx="13">
                  <c:v>102.50702905342081</c:v>
                </c:pt>
                <c:pt idx="14">
                  <c:v>109.82895970009373</c:v>
                </c:pt>
                <c:pt idx="15">
                  <c:v>117.15089034676664</c:v>
                </c:pt>
                <c:pt idx="16">
                  <c:v>120.07966260543581</c:v>
                </c:pt>
                <c:pt idx="17">
                  <c:v>124.47282099343954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80-4A3C-9013-27C50A40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'Quaife QKE5A'!$J$97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'Quaife QKE5A'!$I$98:$I$115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'Quaife QKE5A'!$J$98:$J$115</c:f>
              <c:numCache>
                <c:formatCode>0.0</c:formatCode>
                <c:ptCount val="18"/>
                <c:pt idx="0">
                  <c:v>2.878117392560108</c:v>
                </c:pt>
                <c:pt idx="1">
                  <c:v>5.756234785120216</c:v>
                </c:pt>
                <c:pt idx="2">
                  <c:v>8.6343521776803236</c:v>
                </c:pt>
                <c:pt idx="3">
                  <c:v>11.512469570240432</c:v>
                </c:pt>
                <c:pt idx="4">
                  <c:v>14.390586962800539</c:v>
                </c:pt>
                <c:pt idx="5">
                  <c:v>17.268704355360647</c:v>
                </c:pt>
                <c:pt idx="6">
                  <c:v>20.146821747920754</c:v>
                </c:pt>
                <c:pt idx="7">
                  <c:v>23.024939140480864</c:v>
                </c:pt>
                <c:pt idx="8">
                  <c:v>25.903056533040974</c:v>
                </c:pt>
                <c:pt idx="9">
                  <c:v>28.781173925601077</c:v>
                </c:pt>
                <c:pt idx="10">
                  <c:v>31.659291318161184</c:v>
                </c:pt>
                <c:pt idx="11">
                  <c:v>34.537408710721294</c:v>
                </c:pt>
                <c:pt idx="12">
                  <c:v>37.415526103281401</c:v>
                </c:pt>
                <c:pt idx="13">
                  <c:v>40.293643495841508</c:v>
                </c:pt>
                <c:pt idx="14">
                  <c:v>43.171760888401614</c:v>
                </c:pt>
                <c:pt idx="15">
                  <c:v>46.049878280961728</c:v>
                </c:pt>
                <c:pt idx="16">
                  <c:v>47.201125237985771</c:v>
                </c:pt>
                <c:pt idx="17">
                  <c:v>48.927995673521835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0F0-A21A-71895EEF1CBE}"/>
            </c:ext>
          </c:extLst>
        </c:ser>
        <c:ser>
          <c:idx val="1"/>
          <c:order val="1"/>
          <c:tx>
            <c:strRef>
              <c:f>'Quaife QKE5A'!$K$97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'Quaife QKE5A'!$K$98:$K$115</c:f>
              <c:numCache>
                <c:formatCode>0.0</c:formatCode>
                <c:ptCount val="18"/>
                <c:pt idx="0">
                  <c:v>4.2298848334332266</c:v>
                </c:pt>
                <c:pt idx="1">
                  <c:v>8.4597696668664533</c:v>
                </c:pt>
                <c:pt idx="2">
                  <c:v>12.689654500299678</c:v>
                </c:pt>
                <c:pt idx="3">
                  <c:v>16.919539333732907</c:v>
                </c:pt>
                <c:pt idx="4">
                  <c:v>21.149424167166131</c:v>
                </c:pt>
                <c:pt idx="5">
                  <c:v>25.379309000599356</c:v>
                </c:pt>
                <c:pt idx="6">
                  <c:v>29.609193834032581</c:v>
                </c:pt>
                <c:pt idx="7">
                  <c:v>33.839078667465813</c:v>
                </c:pt>
                <c:pt idx="8">
                  <c:v>38.068963500899038</c:v>
                </c:pt>
                <c:pt idx="9">
                  <c:v>42.298848334332263</c:v>
                </c:pt>
                <c:pt idx="10">
                  <c:v>46.528733167765488</c:v>
                </c:pt>
                <c:pt idx="11">
                  <c:v>50.758618001198712</c:v>
                </c:pt>
                <c:pt idx="12">
                  <c:v>54.988502834631944</c:v>
                </c:pt>
                <c:pt idx="13">
                  <c:v>59.218387668065162</c:v>
                </c:pt>
                <c:pt idx="14">
                  <c:v>63.448272501498401</c:v>
                </c:pt>
                <c:pt idx="15">
                  <c:v>67.678157334931626</c:v>
                </c:pt>
                <c:pt idx="16">
                  <c:v>69.37011126830491</c:v>
                </c:pt>
                <c:pt idx="17">
                  <c:v>71.908042168364844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0F0-A21A-71895EEF1CBE}"/>
            </c:ext>
          </c:extLst>
        </c:ser>
        <c:ser>
          <c:idx val="2"/>
          <c:order val="2"/>
          <c:tx>
            <c:strRef>
              <c:f>'Quaife QKE5A'!$L$97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'Quaife QKE5A'!$L$98:$L$115</c:f>
              <c:numCache>
                <c:formatCode>0.0</c:formatCode>
                <c:ptCount val="18"/>
                <c:pt idx="0">
                  <c:v>5.815671681233451</c:v>
                </c:pt>
                <c:pt idx="1">
                  <c:v>11.631343362466902</c:v>
                </c:pt>
                <c:pt idx="2">
                  <c:v>17.447015043700354</c:v>
                </c:pt>
                <c:pt idx="3">
                  <c:v>23.262686724933804</c:v>
                </c:pt>
                <c:pt idx="4">
                  <c:v>29.078358406167258</c:v>
                </c:pt>
                <c:pt idx="5">
                  <c:v>34.894030087400708</c:v>
                </c:pt>
                <c:pt idx="6">
                  <c:v>40.709701768634154</c:v>
                </c:pt>
                <c:pt idx="7">
                  <c:v>46.525373449867608</c:v>
                </c:pt>
                <c:pt idx="8">
                  <c:v>52.341045131101062</c:v>
                </c:pt>
                <c:pt idx="9">
                  <c:v>58.156716812334516</c:v>
                </c:pt>
                <c:pt idx="10">
                  <c:v>63.972388493567969</c:v>
                </c:pt>
                <c:pt idx="11">
                  <c:v>69.788060174801416</c:v>
                </c:pt>
                <c:pt idx="12">
                  <c:v>75.603731856034869</c:v>
                </c:pt>
                <c:pt idx="13">
                  <c:v>81.419403537268309</c:v>
                </c:pt>
                <c:pt idx="14">
                  <c:v>87.235075218501763</c:v>
                </c:pt>
                <c:pt idx="15">
                  <c:v>93.050746899735216</c:v>
                </c:pt>
                <c:pt idx="16">
                  <c:v>95.377015572228615</c:v>
                </c:pt>
                <c:pt idx="17">
                  <c:v>98.86641858096867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E-40F0-A21A-71895EEF1CBE}"/>
            </c:ext>
          </c:extLst>
        </c:ser>
        <c:ser>
          <c:idx val="3"/>
          <c:order val="3"/>
          <c:tx>
            <c:strRef>
              <c:f>'Quaife QKE5A'!$M$97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'Quaife QKE5A'!$M$98:$M$115</c:f>
              <c:numCache>
                <c:formatCode>0.0</c:formatCode>
                <c:ptCount val="18"/>
                <c:pt idx="0">
                  <c:v>7.3219306466729153</c:v>
                </c:pt>
                <c:pt idx="1">
                  <c:v>14.643861293345831</c:v>
                </c:pt>
                <c:pt idx="2">
                  <c:v>21.965791940018747</c:v>
                </c:pt>
                <c:pt idx="3">
                  <c:v>29.287722586691661</c:v>
                </c:pt>
                <c:pt idx="4">
                  <c:v>36.609653233364568</c:v>
                </c:pt>
                <c:pt idx="5">
                  <c:v>43.931583880037493</c:v>
                </c:pt>
                <c:pt idx="6">
                  <c:v>51.253514526710404</c:v>
                </c:pt>
                <c:pt idx="7">
                  <c:v>58.575445173383322</c:v>
                </c:pt>
                <c:pt idx="8">
                  <c:v>65.897375820056226</c:v>
                </c:pt>
                <c:pt idx="9">
                  <c:v>73.219306466729137</c:v>
                </c:pt>
                <c:pt idx="10">
                  <c:v>80.541237113402076</c:v>
                </c:pt>
                <c:pt idx="11">
                  <c:v>87.863167760074987</c:v>
                </c:pt>
                <c:pt idx="12">
                  <c:v>95.185098406747898</c:v>
                </c:pt>
                <c:pt idx="13">
                  <c:v>102.50702905342081</c:v>
                </c:pt>
                <c:pt idx="14">
                  <c:v>109.82895970009373</c:v>
                </c:pt>
                <c:pt idx="15">
                  <c:v>117.15089034676664</c:v>
                </c:pt>
                <c:pt idx="16">
                  <c:v>120.07966260543581</c:v>
                </c:pt>
                <c:pt idx="17">
                  <c:v>124.47282099343954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E-40F0-A21A-71895EEF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'4synrcho (2)'!$J$96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'4synrcho (2)'!$I$97:$I$114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'4synrcho (2)'!$J$97:$J$114</c:f>
              <c:numCache>
                <c:formatCode>0.0</c:formatCode>
                <c:ptCount val="18"/>
                <c:pt idx="0">
                  <c:v>1.5921008160013419</c:v>
                </c:pt>
                <c:pt idx="1">
                  <c:v>3.1842016320026838</c:v>
                </c:pt>
                <c:pt idx="2">
                  <c:v>4.7763024480040253</c:v>
                </c:pt>
                <c:pt idx="3">
                  <c:v>6.3684032640053676</c:v>
                </c:pt>
                <c:pt idx="4">
                  <c:v>7.9605040800067082</c:v>
                </c:pt>
                <c:pt idx="5">
                  <c:v>9.5526048960080505</c:v>
                </c:pt>
                <c:pt idx="6">
                  <c:v>11.144705712009392</c:v>
                </c:pt>
                <c:pt idx="7">
                  <c:v>12.736806528010735</c:v>
                </c:pt>
                <c:pt idx="8">
                  <c:v>14.328907344012075</c:v>
                </c:pt>
                <c:pt idx="9">
                  <c:v>15.921008160013416</c:v>
                </c:pt>
                <c:pt idx="10">
                  <c:v>17.51310897601476</c:v>
                </c:pt>
                <c:pt idx="11">
                  <c:v>19.105209792016101</c:v>
                </c:pt>
                <c:pt idx="12">
                  <c:v>20.697310608017442</c:v>
                </c:pt>
                <c:pt idx="13">
                  <c:v>22.289411424018784</c:v>
                </c:pt>
                <c:pt idx="14">
                  <c:v>23.881512240020125</c:v>
                </c:pt>
                <c:pt idx="15">
                  <c:v>25.47361305602147</c:v>
                </c:pt>
                <c:pt idx="16">
                  <c:v>26.110453382422005</c:v>
                </c:pt>
                <c:pt idx="17">
                  <c:v>27.065713872022808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3-4E26-BE85-1D71CCF0C90E}"/>
            </c:ext>
          </c:extLst>
        </c:ser>
        <c:ser>
          <c:idx val="1"/>
          <c:order val="1"/>
          <c:tx>
            <c:strRef>
              <c:f>'4synrcho (2)'!$K$96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'4synrcho (2)'!$K$97:$K$114</c:f>
              <c:numCache>
                <c:formatCode>0.0</c:formatCode>
                <c:ptCount val="18"/>
                <c:pt idx="0">
                  <c:v>2.6583701698371023</c:v>
                </c:pt>
                <c:pt idx="1">
                  <c:v>5.3167403396742046</c:v>
                </c:pt>
                <c:pt idx="2">
                  <c:v>7.9751105095113077</c:v>
                </c:pt>
                <c:pt idx="3">
                  <c:v>10.633480679348409</c:v>
                </c:pt>
                <c:pt idx="4">
                  <c:v>13.291850849185513</c:v>
                </c:pt>
                <c:pt idx="5">
                  <c:v>15.950221019022615</c:v>
                </c:pt>
                <c:pt idx="6">
                  <c:v>18.60859118885972</c:v>
                </c:pt>
                <c:pt idx="7">
                  <c:v>21.266961358696818</c:v>
                </c:pt>
                <c:pt idx="8">
                  <c:v>23.925331528533924</c:v>
                </c:pt>
                <c:pt idx="9">
                  <c:v>26.583701698371026</c:v>
                </c:pt>
                <c:pt idx="10">
                  <c:v>29.242071868208136</c:v>
                </c:pt>
                <c:pt idx="11">
                  <c:v>31.900442038045231</c:v>
                </c:pt>
                <c:pt idx="12">
                  <c:v>34.558812207882326</c:v>
                </c:pt>
                <c:pt idx="13">
                  <c:v>37.217182377719439</c:v>
                </c:pt>
                <c:pt idx="14">
                  <c:v>39.875552547556538</c:v>
                </c:pt>
                <c:pt idx="15">
                  <c:v>42.533922717393637</c:v>
                </c:pt>
                <c:pt idx="16">
                  <c:v>43.597270785328483</c:v>
                </c:pt>
                <c:pt idx="17">
                  <c:v>45.192292887230742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3-4E26-BE85-1D71CCF0C90E}"/>
            </c:ext>
          </c:extLst>
        </c:ser>
        <c:ser>
          <c:idx val="2"/>
          <c:order val="2"/>
          <c:tx>
            <c:strRef>
              <c:f>'4synrcho (2)'!$L$96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'4synrcho (2)'!$L$97:$L$114</c:f>
              <c:numCache>
                <c:formatCode>0.0</c:formatCode>
                <c:ptCount val="18"/>
                <c:pt idx="0">
                  <c:v>4.0811598382006231</c:v>
                </c:pt>
                <c:pt idx="1">
                  <c:v>8.1623196764012462</c:v>
                </c:pt>
                <c:pt idx="2">
                  <c:v>12.243479514601871</c:v>
                </c:pt>
                <c:pt idx="3">
                  <c:v>16.324639352802492</c:v>
                </c:pt>
                <c:pt idx="4">
                  <c:v>20.405799191003112</c:v>
                </c:pt>
                <c:pt idx="5">
                  <c:v>24.486959029203742</c:v>
                </c:pt>
                <c:pt idx="6">
                  <c:v>28.568118867404365</c:v>
                </c:pt>
                <c:pt idx="7">
                  <c:v>32.649278705604985</c:v>
                </c:pt>
                <c:pt idx="8">
                  <c:v>36.730438543805604</c:v>
                </c:pt>
                <c:pt idx="9">
                  <c:v>40.811598382006224</c:v>
                </c:pt>
                <c:pt idx="10">
                  <c:v>44.892758220206851</c:v>
                </c:pt>
                <c:pt idx="11">
                  <c:v>48.973918058407484</c:v>
                </c:pt>
                <c:pt idx="12">
                  <c:v>53.055077896608097</c:v>
                </c:pt>
                <c:pt idx="13">
                  <c:v>57.136237734808731</c:v>
                </c:pt>
                <c:pt idx="14">
                  <c:v>61.217397573009336</c:v>
                </c:pt>
                <c:pt idx="15">
                  <c:v>65.29855741120997</c:v>
                </c:pt>
                <c:pt idx="16">
                  <c:v>66.931021346490212</c:v>
                </c:pt>
                <c:pt idx="17">
                  <c:v>69.379717249410604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3-4E26-BE85-1D71CCF0C90E}"/>
            </c:ext>
          </c:extLst>
        </c:ser>
        <c:ser>
          <c:idx val="3"/>
          <c:order val="3"/>
          <c:tx>
            <c:strRef>
              <c:f>'4synrcho (2)'!$M$96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'4synrcho (2)'!$M$97:$M$114</c:f>
              <c:numCache>
                <c:formatCode>0.0</c:formatCode>
                <c:ptCount val="18"/>
                <c:pt idx="0">
                  <c:v>5.7952469702448841</c:v>
                </c:pt>
                <c:pt idx="1">
                  <c:v>11.590493940489768</c:v>
                </c:pt>
                <c:pt idx="2">
                  <c:v>17.385740910734651</c:v>
                </c:pt>
                <c:pt idx="3">
                  <c:v>23.180987880979536</c:v>
                </c:pt>
                <c:pt idx="4">
                  <c:v>28.976234851224419</c:v>
                </c:pt>
                <c:pt idx="5">
                  <c:v>34.771481821469301</c:v>
                </c:pt>
                <c:pt idx="6">
                  <c:v>40.566728791714191</c:v>
                </c:pt>
                <c:pt idx="7">
                  <c:v>46.361975761959073</c:v>
                </c:pt>
                <c:pt idx="8">
                  <c:v>52.157222732203948</c:v>
                </c:pt>
                <c:pt idx="9">
                  <c:v>57.952469702448838</c:v>
                </c:pt>
                <c:pt idx="10">
                  <c:v>63.747716672693727</c:v>
                </c:pt>
                <c:pt idx="11">
                  <c:v>69.542963642938602</c:v>
                </c:pt>
                <c:pt idx="12">
                  <c:v>75.338210613183492</c:v>
                </c:pt>
                <c:pt idx="13">
                  <c:v>81.133457583428381</c:v>
                </c:pt>
                <c:pt idx="14">
                  <c:v>86.928704553673256</c:v>
                </c:pt>
                <c:pt idx="15">
                  <c:v>92.723951523918146</c:v>
                </c:pt>
                <c:pt idx="16">
                  <c:v>95.042050312016102</c:v>
                </c:pt>
                <c:pt idx="17">
                  <c:v>98.519198494163021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53-4E26-BE85-1D71CCF0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'SwiftTune standing start'!$J$97</c:f>
              <c:strCache>
                <c:ptCount val="1"/>
                <c:pt idx="0">
                  <c:v>1st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'SwiftTune standing start'!$I$98:$I$115</c:f>
              <c:numCache>
                <c:formatCode>General</c:formatCode>
                <c:ptCount val="18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8200</c:v>
                </c:pt>
                <c:pt idx="17">
                  <c:v>8500</c:v>
                </c:pt>
              </c:numCache>
            </c:numRef>
          </c:cat>
          <c:val>
            <c:numRef>
              <c:f>'SwiftTune standing start'!$J$98:$J$115</c:f>
              <c:numCache>
                <c:formatCode>0.0</c:formatCode>
                <c:ptCount val="18"/>
                <c:pt idx="0">
                  <c:v>4.1294251977552001</c:v>
                </c:pt>
                <c:pt idx="1">
                  <c:v>8.2588503955104002</c:v>
                </c:pt>
                <c:pt idx="2">
                  <c:v>12.3882755932656</c:v>
                </c:pt>
                <c:pt idx="3">
                  <c:v>16.5177007910208</c:v>
                </c:pt>
                <c:pt idx="4">
                  <c:v>20.647125988776001</c:v>
                </c:pt>
                <c:pt idx="5">
                  <c:v>24.776551186531201</c:v>
                </c:pt>
                <c:pt idx="6">
                  <c:v>28.905976384286401</c:v>
                </c:pt>
                <c:pt idx="7">
                  <c:v>33.035401582041601</c:v>
                </c:pt>
                <c:pt idx="8">
                  <c:v>37.164826779796805</c:v>
                </c:pt>
                <c:pt idx="9">
                  <c:v>41.294251977552001</c:v>
                </c:pt>
                <c:pt idx="10">
                  <c:v>45.423677175307198</c:v>
                </c:pt>
                <c:pt idx="11">
                  <c:v>49.553102373062401</c:v>
                </c:pt>
                <c:pt idx="12">
                  <c:v>53.682527570817605</c:v>
                </c:pt>
                <c:pt idx="13">
                  <c:v>57.811952768572802</c:v>
                </c:pt>
                <c:pt idx="14">
                  <c:v>61.941377966327991</c:v>
                </c:pt>
                <c:pt idx="15">
                  <c:v>66.070803164083202</c:v>
                </c:pt>
                <c:pt idx="16">
                  <c:v>67.722573243185266</c:v>
                </c:pt>
                <c:pt idx="17">
                  <c:v>70.200228361838398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DD9-8880-9CDA9CC5C982}"/>
            </c:ext>
          </c:extLst>
        </c:ser>
        <c:ser>
          <c:idx val="1"/>
          <c:order val="1"/>
          <c:tx>
            <c:strRef>
              <c:f>'SwiftTune standing start'!$K$97</c:f>
              <c:strCache>
                <c:ptCount val="1"/>
                <c:pt idx="0">
                  <c:v>2nd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'SwiftTune standing start'!$K$98:$K$115</c:f>
              <c:numCache>
                <c:formatCode>0.0</c:formatCode>
                <c:ptCount val="18"/>
                <c:pt idx="0">
                  <c:v>4.8487074494113793</c:v>
                </c:pt>
                <c:pt idx="1">
                  <c:v>9.6974148988227586</c:v>
                </c:pt>
                <c:pt idx="2">
                  <c:v>14.546122348234137</c:v>
                </c:pt>
                <c:pt idx="3">
                  <c:v>19.394829797645517</c:v>
                </c:pt>
                <c:pt idx="4">
                  <c:v>24.243537247056899</c:v>
                </c:pt>
                <c:pt idx="5">
                  <c:v>29.092244696468274</c:v>
                </c:pt>
                <c:pt idx="6">
                  <c:v>33.940952145879656</c:v>
                </c:pt>
                <c:pt idx="7">
                  <c:v>38.789659595291035</c:v>
                </c:pt>
                <c:pt idx="8">
                  <c:v>43.638367044702406</c:v>
                </c:pt>
                <c:pt idx="9">
                  <c:v>48.487074494113799</c:v>
                </c:pt>
                <c:pt idx="10">
                  <c:v>53.33578194352517</c:v>
                </c:pt>
                <c:pt idx="11">
                  <c:v>58.184489392936548</c:v>
                </c:pt>
                <c:pt idx="12">
                  <c:v>63.033196842347934</c:v>
                </c:pt>
                <c:pt idx="13">
                  <c:v>67.881904291759312</c:v>
                </c:pt>
                <c:pt idx="14">
                  <c:v>72.730611741170677</c:v>
                </c:pt>
                <c:pt idx="15">
                  <c:v>77.579319190582069</c:v>
                </c:pt>
                <c:pt idx="16">
                  <c:v>79.518802170346603</c:v>
                </c:pt>
                <c:pt idx="17">
                  <c:v>82.428026639993462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DD9-8880-9CDA9CC5C982}"/>
            </c:ext>
          </c:extLst>
        </c:ser>
        <c:ser>
          <c:idx val="2"/>
          <c:order val="2"/>
          <c:tx>
            <c:strRef>
              <c:f>'SwiftTune standing start'!$L$97</c:f>
              <c:strCache>
                <c:ptCount val="1"/>
                <c:pt idx="0">
                  <c:v>3rd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'SwiftTune standing start'!$L$98:$L$115</c:f>
              <c:numCache>
                <c:formatCode>0.0</c:formatCode>
                <c:ptCount val="18"/>
                <c:pt idx="0">
                  <c:v>5.8370822344208833</c:v>
                </c:pt>
                <c:pt idx="1">
                  <c:v>11.674164468841767</c:v>
                </c:pt>
                <c:pt idx="2">
                  <c:v>17.511246703262653</c:v>
                </c:pt>
                <c:pt idx="3">
                  <c:v>23.348328937683533</c:v>
                </c:pt>
                <c:pt idx="4">
                  <c:v>29.18541117210442</c:v>
                </c:pt>
                <c:pt idx="5">
                  <c:v>35.022493406525307</c:v>
                </c:pt>
                <c:pt idx="6">
                  <c:v>40.85957564094619</c:v>
                </c:pt>
                <c:pt idx="7">
                  <c:v>46.696657875367066</c:v>
                </c:pt>
                <c:pt idx="8">
                  <c:v>52.533740109787949</c:v>
                </c:pt>
                <c:pt idx="9">
                  <c:v>58.37082234420884</c:v>
                </c:pt>
                <c:pt idx="10">
                  <c:v>64.207904578629723</c:v>
                </c:pt>
                <c:pt idx="11">
                  <c:v>70.044986813050613</c:v>
                </c:pt>
                <c:pt idx="12">
                  <c:v>75.882069047471504</c:v>
                </c:pt>
                <c:pt idx="13">
                  <c:v>81.71915128189238</c:v>
                </c:pt>
                <c:pt idx="14">
                  <c:v>87.556233516313256</c:v>
                </c:pt>
                <c:pt idx="15">
                  <c:v>93.393315750734132</c:v>
                </c:pt>
                <c:pt idx="16">
                  <c:v>95.728148644502483</c:v>
                </c:pt>
                <c:pt idx="17">
                  <c:v>99.230397985155022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C1-4DD9-8880-9CDA9CC5C982}"/>
            </c:ext>
          </c:extLst>
        </c:ser>
        <c:ser>
          <c:idx val="3"/>
          <c:order val="3"/>
          <c:tx>
            <c:strRef>
              <c:f>'SwiftTune standing start'!$M$97</c:f>
              <c:strCache>
                <c:ptCount val="1"/>
                <c:pt idx="0">
                  <c:v>4th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'SwiftTune standing start'!$M$98:$M$115</c:f>
              <c:numCache>
                <c:formatCode>0.0</c:formatCode>
                <c:ptCount val="18"/>
                <c:pt idx="0">
                  <c:v>6.9869874346017982</c:v>
                </c:pt>
                <c:pt idx="1">
                  <c:v>13.973974869203596</c:v>
                </c:pt>
                <c:pt idx="2">
                  <c:v>20.960962303805395</c:v>
                </c:pt>
                <c:pt idx="3">
                  <c:v>27.947949738407193</c:v>
                </c:pt>
                <c:pt idx="4">
                  <c:v>34.93493717300899</c:v>
                </c:pt>
                <c:pt idx="5">
                  <c:v>41.921924607610791</c:v>
                </c:pt>
                <c:pt idx="6">
                  <c:v>48.908912042212592</c:v>
                </c:pt>
                <c:pt idx="7">
                  <c:v>55.895899476814385</c:v>
                </c:pt>
                <c:pt idx="8">
                  <c:v>62.882886911416179</c:v>
                </c:pt>
                <c:pt idx="9">
                  <c:v>69.86987434601798</c:v>
                </c:pt>
                <c:pt idx="10">
                  <c:v>76.856861780619781</c:v>
                </c:pt>
                <c:pt idx="11">
                  <c:v>83.843849215221582</c:v>
                </c:pt>
                <c:pt idx="12">
                  <c:v>90.830836649823368</c:v>
                </c:pt>
                <c:pt idx="13">
                  <c:v>97.817824084425183</c:v>
                </c:pt>
                <c:pt idx="14">
                  <c:v>104.80481151902697</c:v>
                </c:pt>
                <c:pt idx="15">
                  <c:v>111.79179895362877</c:v>
                </c:pt>
                <c:pt idx="16">
                  <c:v>114.58659392746948</c:v>
                </c:pt>
                <c:pt idx="17">
                  <c:v>118.77878638823057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C1-4DD9-8880-9CDA9CC5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65104"/>
        <c:axId val="1111462584"/>
      </c:lineChart>
      <c:catAx>
        <c:axId val="11114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2584"/>
        <c:crosses val="autoZero"/>
        <c:auto val="1"/>
        <c:lblAlgn val="ctr"/>
        <c:lblOffset val="100"/>
        <c:noMultiLvlLbl val="0"/>
      </c:catAx>
      <c:valAx>
        <c:axId val="111146258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4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112</xdr:row>
      <xdr:rowOff>53340</xdr:rowOff>
    </xdr:from>
    <xdr:to>
      <xdr:col>17</xdr:col>
      <xdr:colOff>579120</xdr:colOff>
      <xdr:row>139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110543-2BA4-F389-3965-E8130E9F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115</xdr:row>
      <xdr:rowOff>53340</xdr:rowOff>
    </xdr:from>
    <xdr:to>
      <xdr:col>17</xdr:col>
      <xdr:colOff>579120</xdr:colOff>
      <xdr:row>142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F5A3A7-1212-44EA-9245-52E4BA189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31F056-D61F-4025-9D1D-23999F7D7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FD50E4-F7ED-4F35-9FDB-8D29A2F59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C1079-5892-4BB1-B8AF-FF050A6D1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117</xdr:row>
      <xdr:rowOff>53340</xdr:rowOff>
    </xdr:from>
    <xdr:to>
      <xdr:col>17</xdr:col>
      <xdr:colOff>579120</xdr:colOff>
      <xdr:row>144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112C1-BA61-4522-A4F3-4DD26467D5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4547A2-7EB0-4A54-81B7-D6B3DCC99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BDF20-4182-4386-9625-278CB2144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115</xdr:row>
      <xdr:rowOff>53340</xdr:rowOff>
    </xdr:from>
    <xdr:to>
      <xdr:col>17</xdr:col>
      <xdr:colOff>579120</xdr:colOff>
      <xdr:row>142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CC7D16-8275-4604-8A7D-16E62900A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116</xdr:row>
      <xdr:rowOff>53340</xdr:rowOff>
    </xdr:from>
    <xdr:to>
      <xdr:col>17</xdr:col>
      <xdr:colOff>579120</xdr:colOff>
      <xdr:row>143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6C934B-A345-4F3A-9E03-52D67CFDE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oph Fritsch" id="{EB409DCF-4363-40C3-8A3A-C57A073A59BC}" userId="S::cfritsch@nvidia.com::49e89122-d272-463c-97da-ebc395a8de8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FB5F7A52-349B-4619-8150-4CC8BA9A24E5}">
    <text xml:space="preserve">MED-3120-CG
</text>
  </threadedComment>
  <threadedComment ref="J17" dT="2023-06-21T19:33:56.29" personId="{EB409DCF-4363-40C3-8A3A-C57A073A59BC}" id="{A0173FDB-0E7C-444C-B457-F832ED6A68B1}">
    <text xml:space="preserve">MED-3110-rg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6DA36EB1-C58A-475F-9E6B-B29AA0557168}">
    <text xml:space="preserve">MED-3120-CG
</text>
  </threadedComment>
  <threadedComment ref="J17" dT="2023-06-21T19:33:56.29" personId="{EB409DCF-4363-40C3-8A3A-C57A073A59BC}" id="{0D1DFCF5-90C7-4802-AB63-E9807965011E}">
    <text xml:space="preserve">MED-3110-rg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8D94EB64-55B7-4089-9E25-04CFD1D2E604}">
    <text xml:space="preserve">MED-3120-CG
</text>
  </threadedComment>
  <threadedComment ref="J17" dT="2023-06-21T19:33:56.29" personId="{EB409DCF-4363-40C3-8A3A-C57A073A59BC}" id="{14519574-01A2-4A28-BC4C-0F0A0481A95E}">
    <text xml:space="preserve">MED-3110-rg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3B13A48F-4BDB-4446-9DCD-75662209CE51}">
    <text xml:space="preserve">MED-3120-CG
</text>
  </threadedComment>
  <threadedComment ref="J17" dT="2023-06-21T19:33:56.29" personId="{EB409DCF-4363-40C3-8A3A-C57A073A59BC}" id="{CD6B5495-48E4-4CED-9506-CCFAE4908A3E}">
    <text xml:space="preserve">MED-3110-rg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6125E829-CCE9-4EDF-9E57-69E57479A942}">
    <text xml:space="preserve">MED-3120-CG
</text>
  </threadedComment>
  <threadedComment ref="J17" dT="2023-06-21T19:33:56.29" personId="{EB409DCF-4363-40C3-8A3A-C57A073A59BC}" id="{876CAE42-7541-4EFB-8681-51E407E34DD0}">
    <text xml:space="preserve">MED-3110-rg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92DDE8C8-1CAE-4951-817A-B041579BC02C}">
    <text xml:space="preserve">MED-3120-CG
</text>
  </threadedComment>
  <threadedComment ref="J17" dT="2023-06-21T19:33:56.29" personId="{EB409DCF-4363-40C3-8A3A-C57A073A59BC}" id="{65F4CE71-8A9B-4B6F-B020-87CB1B9A3480}">
    <text xml:space="preserve">MED-3110-rg
</text>
  </threadedComment>
  <threadedComment ref="D38" dT="2024-04-30T21:00:20.33" personId="{EB409DCF-4363-40C3-8A3A-C57A073A59BC}" id="{8F5A2451-F05F-461A-A7B2-8713146B2AE5}">
    <text xml:space="preserve">61 tooth crownwheel  </text>
  </threadedComment>
  <threadedComment ref="D39" dT="2024-04-30T20:59:26.82" personId="{EB409DCF-4363-40C3-8A3A-C57A073A59BC}" id="{074740FD-3E8A-429E-948C-C8D50F185F13}">
    <text xml:space="preserve">19 teeth 3 groove marks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BEBE3E36-7B50-496A-933B-25EFB0C26C04}">
    <text xml:space="preserve">MED-3120-CG
</text>
  </threadedComment>
  <threadedComment ref="J17" dT="2023-06-21T19:33:56.29" personId="{EB409DCF-4363-40C3-8A3A-C57A073A59BC}" id="{D6F40EB3-FC57-4FEF-8A25-FCE90D2EEF54}">
    <text xml:space="preserve">MED-3110-rg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J17" dT="2023-06-21T19:32:37.65" personId="{EB409DCF-4363-40C3-8A3A-C57A073A59BC}" id="{37F27ACB-9AEC-4FD7-8338-9AA20196EF26}">
    <text xml:space="preserve">MED-3120-CG
</text>
  </threadedComment>
  <threadedComment ref="K17" dT="2023-06-21T19:33:56.29" personId="{EB409DCF-4363-40C3-8A3A-C57A073A59BC}" id="{70864F79-F37B-4AC4-A391-D93D8D87C7C5}">
    <text xml:space="preserve">MED-3110-rg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26B3A900-4753-40B3-A797-B8D39571F6BF}">
    <text xml:space="preserve">MED-3120-CG
</text>
  </threadedComment>
  <threadedComment ref="J17" dT="2023-06-21T19:33:56.29" personId="{EB409DCF-4363-40C3-8A3A-C57A073A59BC}" id="{9FF1E64D-E154-4E0C-964E-BCDE12E497A8}">
    <text xml:space="preserve">MED-3110-rg
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I17" dT="2023-06-21T19:32:37.65" personId="{EB409DCF-4363-40C3-8A3A-C57A073A59BC}" id="{3CCCD757-7BE3-4A34-9FA5-567CE9491E03}">
    <text xml:space="preserve">MED-3120-CG
</text>
  </threadedComment>
  <threadedComment ref="J17" dT="2023-06-21T19:33:56.29" personId="{EB409DCF-4363-40C3-8A3A-C57A073A59BC}" id="{5177BED7-9117-4CBF-BA28-E221DC89B6C1}">
    <text xml:space="preserve">MED-3110-rg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0.xml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9.xm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B60C-9A0C-4421-984C-3A92F3365F6F}">
  <dimension ref="A1:AD363"/>
  <sheetViews>
    <sheetView tabSelected="1" topLeftCell="A15" workbookViewId="0">
      <selection activeCell="D11" sqref="D11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19" width="8.86328125" style="1"/>
    <col min="20" max="20" width="2" style="1" customWidth="1"/>
    <col min="21" max="21" width="2.19921875" style="1" customWidth="1"/>
    <col min="22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28.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/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/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ref="I19" si="7">1-I20/I18</f>
        <v>0.33759194734804487</v>
      </c>
      <c r="J19" s="5">
        <f t="shared" ref="J19" si="8">1-J20/J18</f>
        <v>0.31970114038537167</v>
      </c>
      <c r="K19" s="5"/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/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" si="9">1-D22/D20</f>
        <v>0.29175365344467641</v>
      </c>
      <c r="E21" s="5">
        <f t="shared" ref="E21" si="10">1-E22/E20</f>
        <v>0.3529411764705882</v>
      </c>
      <c r="F21" s="5">
        <f t="shared" ref="F21" si="11">1-F22/F20</f>
        <v>0.35406698564593297</v>
      </c>
      <c r="G21" s="5">
        <f t="shared" ref="G21:R21" si="12">1-G22/G20</f>
        <v>0.3486238532110093</v>
      </c>
      <c r="H21" s="10">
        <f t="shared" si="12"/>
        <v>0.23965936739659366</v>
      </c>
      <c r="I21" s="5">
        <f t="shared" ref="I21" si="13">1-I22/I20</f>
        <v>0.26943308007013445</v>
      </c>
      <c r="J21" s="5">
        <f t="shared" ref="J21" si="14">1-J22/J20</f>
        <v>0.2774566473988439</v>
      </c>
      <c r="K21" s="5"/>
      <c r="L21" s="5"/>
      <c r="M21" s="5">
        <f t="shared" si="12"/>
        <v>0.1690962099125366</v>
      </c>
      <c r="N21" s="5">
        <f t="shared" si="12"/>
        <v>0.20663265306122447</v>
      </c>
      <c r="O21" s="5">
        <f t="shared" si="12"/>
        <v>0.23593350383631717</v>
      </c>
      <c r="P21" s="5">
        <f t="shared" si="12"/>
        <v>0.19582772543741578</v>
      </c>
      <c r="Q21" s="5">
        <f t="shared" si="12"/>
        <v>0.16932685634975708</v>
      </c>
      <c r="R21" s="5">
        <f t="shared" si="12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/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" si="15">1-D24/D22</f>
        <v>0.26308032424465733</v>
      </c>
      <c r="E23" s="5">
        <f t="shared" ref="E23" si="16">1-E24/E22</f>
        <v>0.30069930069930062</v>
      </c>
      <c r="F23" s="5">
        <f t="shared" ref="F23" si="17">1-F24/F22</f>
        <v>0.2592592592592593</v>
      </c>
      <c r="G23" s="5">
        <f t="shared" ref="G23:R23" si="18">1-G24/G22</f>
        <v>0.29577464788732388</v>
      </c>
      <c r="H23" s="10">
        <f t="shared" si="18"/>
        <v>0.19999999999999996</v>
      </c>
      <c r="I23" s="5">
        <f t="shared" ref="I23" si="19">1-I24/I22</f>
        <v>0.19999999999999996</v>
      </c>
      <c r="J23" s="5">
        <f t="shared" ref="J23" si="20">1-J24/J22</f>
        <v>0.19999999999999996</v>
      </c>
      <c r="K23" s="5"/>
      <c r="L23" s="5"/>
      <c r="M23" s="5">
        <f t="shared" si="18"/>
        <v>0.12280701754385959</v>
      </c>
      <c r="N23" s="5">
        <f t="shared" si="18"/>
        <v>0.1961414790996785</v>
      </c>
      <c r="O23" s="5">
        <f t="shared" si="18"/>
        <v>0.16317991631799167</v>
      </c>
      <c r="P23" s="5">
        <f t="shared" si="18"/>
        <v>0.16317991631799167</v>
      </c>
      <c r="Q23" s="5">
        <f t="shared" si="18"/>
        <v>0.16457811194653305</v>
      </c>
      <c r="R23" s="5">
        <f t="shared" si="1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/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7"/>
      <c r="D28" s="48"/>
      <c r="E28" s="48"/>
      <c r="F28" s="48"/>
      <c r="G28" s="48"/>
      <c r="H28" s="48"/>
      <c r="I28" s="48"/>
      <c r="J28" s="48"/>
      <c r="K28" s="48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21">C31/C30</f>
        <v>1.0454545454545454</v>
      </c>
      <c r="D32" s="22">
        <f t="shared" si="21"/>
        <v>1.0909090909090908</v>
      </c>
      <c r="E32" s="22">
        <f t="shared" si="21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22">I31/I30</f>
        <v>0.95833333333333337</v>
      </c>
      <c r="J32" s="22">
        <f>J31/J30</f>
        <v>1</v>
      </c>
      <c r="K32" s="22">
        <f t="shared" si="22"/>
        <v>1.0416666666666667</v>
      </c>
      <c r="L32" s="23"/>
      <c r="M32" s="23"/>
      <c r="N32" s="23"/>
      <c r="O32" s="1"/>
      <c r="P32" s="1"/>
      <c r="Q32" s="1"/>
      <c r="R32" s="1"/>
    </row>
    <row r="33" spans="1:18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18" ht="58.9" x14ac:dyDescent="0.45">
      <c r="A35" s="1"/>
      <c r="B35" s="1"/>
      <c r="C35" s="44" t="s">
        <v>32</v>
      </c>
      <c r="D35" s="44" t="s">
        <v>33</v>
      </c>
      <c r="E35" s="45" t="s">
        <v>31</v>
      </c>
      <c r="F35" s="1"/>
      <c r="G35" s="46" t="s">
        <v>34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18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1"/>
      <c r="M37" s="1"/>
      <c r="N37" s="1"/>
      <c r="O37" s="1"/>
      <c r="P37" s="1"/>
      <c r="Q37" s="1"/>
      <c r="R37" s="1"/>
    </row>
    <row r="38" spans="1:18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4.65" thickBo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4.65" thickBot="1" x14ac:dyDescent="0.5">
      <c r="A40" s="66" t="s">
        <v>48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8"/>
    </row>
    <row r="41" spans="1:18" x14ac:dyDescent="0.45">
      <c r="A41" s="1"/>
      <c r="B41" s="1"/>
      <c r="C41" s="1"/>
      <c r="D41" s="59" t="s">
        <v>50</v>
      </c>
      <c r="E41" s="59"/>
      <c r="F41" s="59"/>
      <c r="G41" s="59"/>
      <c r="H41" s="59"/>
      <c r="I41" s="59"/>
      <c r="J41" s="59"/>
      <c r="K41" s="59"/>
      <c r="L41" s="59"/>
      <c r="M41" s="1"/>
      <c r="N41" s="1"/>
      <c r="O41" s="1"/>
      <c r="P41" s="1"/>
      <c r="Q41" s="1"/>
      <c r="R41" s="1"/>
    </row>
    <row r="42" spans="1:18" x14ac:dyDescent="0.45">
      <c r="A42" s="1"/>
      <c r="B42" s="1"/>
      <c r="C42" s="1" t="s">
        <v>57</v>
      </c>
      <c r="D42" s="22">
        <f>C32</f>
        <v>1.0454545454545454</v>
      </c>
      <c r="E42" s="22">
        <f t="shared" ref="E42:K42" si="23">D32</f>
        <v>1.0909090909090908</v>
      </c>
      <c r="F42" s="22">
        <f t="shared" si="23"/>
        <v>1.1363636363636365</v>
      </c>
      <c r="G42" s="22">
        <f t="shared" si="23"/>
        <v>1</v>
      </c>
      <c r="H42" s="22">
        <f t="shared" si="23"/>
        <v>1.0434782608695652</v>
      </c>
      <c r="I42" s="22">
        <f t="shared" si="23"/>
        <v>1.0869565217391304</v>
      </c>
      <c r="J42" s="22">
        <f t="shared" si="23"/>
        <v>0.95833333333333337</v>
      </c>
      <c r="K42" s="22">
        <f t="shared" si="23"/>
        <v>1</v>
      </c>
      <c r="L42" s="22">
        <f>K32</f>
        <v>1.0416666666666667</v>
      </c>
      <c r="M42" s="1"/>
      <c r="N42" s="1"/>
      <c r="O42" s="1"/>
      <c r="P42" s="1"/>
      <c r="Q42" s="1"/>
      <c r="R42" s="1"/>
    </row>
    <row r="43" spans="1:18" x14ac:dyDescent="0.45">
      <c r="A43" s="1"/>
      <c r="B43" s="58" t="s">
        <v>49</v>
      </c>
      <c r="C43" s="21">
        <v>500</v>
      </c>
      <c r="D43" s="29">
        <f>$C43/D$42</f>
        <v>478.26086956521743</v>
      </c>
      <c r="E43" s="29">
        <f t="shared" ref="E43:L43" si="24">$C43/E42</f>
        <v>458.33333333333337</v>
      </c>
      <c r="F43" s="29">
        <f t="shared" si="24"/>
        <v>439.99999999999994</v>
      </c>
      <c r="G43" s="29">
        <f t="shared" si="24"/>
        <v>500</v>
      </c>
      <c r="H43" s="29">
        <f t="shared" si="24"/>
        <v>479.16666666666669</v>
      </c>
      <c r="I43" s="29">
        <f t="shared" si="24"/>
        <v>460</v>
      </c>
      <c r="J43" s="29">
        <f t="shared" si="24"/>
        <v>521.73913043478262</v>
      </c>
      <c r="K43" s="29">
        <f t="shared" si="24"/>
        <v>500</v>
      </c>
      <c r="L43" s="29">
        <f t="shared" si="24"/>
        <v>479.99999999999994</v>
      </c>
      <c r="M43" s="1"/>
      <c r="N43" s="1"/>
      <c r="O43" s="1"/>
      <c r="P43" s="1"/>
      <c r="Q43" s="1"/>
      <c r="R43" s="1"/>
    </row>
    <row r="44" spans="1:18" x14ac:dyDescent="0.45">
      <c r="A44" s="1"/>
      <c r="B44" s="58"/>
      <c r="C44" s="21">
        <v>1000</v>
      </c>
      <c r="D44" s="29">
        <f>$C44/D$42</f>
        <v>956.52173913043487</v>
      </c>
      <c r="E44" s="29">
        <f t="shared" ref="E44:L45" si="25">$C44/E$42</f>
        <v>916.66666666666674</v>
      </c>
      <c r="F44" s="29">
        <f t="shared" si="25"/>
        <v>879.99999999999989</v>
      </c>
      <c r="G44" s="29">
        <f t="shared" si="25"/>
        <v>1000</v>
      </c>
      <c r="H44" s="29">
        <f t="shared" si="25"/>
        <v>958.33333333333337</v>
      </c>
      <c r="I44" s="29">
        <f t="shared" si="25"/>
        <v>920</v>
      </c>
      <c r="J44" s="29">
        <f t="shared" si="25"/>
        <v>1043.4782608695652</v>
      </c>
      <c r="K44" s="29">
        <f t="shared" si="25"/>
        <v>1000</v>
      </c>
      <c r="L44" s="29">
        <f>$C44/L$42</f>
        <v>959.99999999999989</v>
      </c>
      <c r="M44" s="1"/>
      <c r="N44" s="1"/>
      <c r="O44" s="1"/>
      <c r="P44" s="1"/>
      <c r="Q44" s="1"/>
      <c r="R44" s="1"/>
    </row>
    <row r="45" spans="1:18" x14ac:dyDescent="0.45">
      <c r="A45" s="1"/>
      <c r="B45" s="58"/>
      <c r="C45" s="21">
        <v>1500</v>
      </c>
      <c r="D45" s="29">
        <f>$C45/D$42</f>
        <v>1434.7826086956522</v>
      </c>
      <c r="E45" s="29">
        <f t="shared" si="25"/>
        <v>1375</v>
      </c>
      <c r="F45" s="29">
        <f t="shared" si="25"/>
        <v>1319.9999999999998</v>
      </c>
      <c r="G45" s="29">
        <f t="shared" si="25"/>
        <v>1500</v>
      </c>
      <c r="H45" s="29">
        <f t="shared" si="25"/>
        <v>1437.5</v>
      </c>
      <c r="I45" s="29">
        <f t="shared" si="25"/>
        <v>1380</v>
      </c>
      <c r="J45" s="29">
        <f t="shared" si="25"/>
        <v>1565.2173913043478</v>
      </c>
      <c r="K45" s="29">
        <f t="shared" si="25"/>
        <v>1500</v>
      </c>
      <c r="L45" s="29">
        <f t="shared" si="25"/>
        <v>1440</v>
      </c>
      <c r="M45" s="1"/>
      <c r="N45" s="1"/>
      <c r="O45" s="1"/>
      <c r="P45" s="1"/>
      <c r="Q45" s="1"/>
      <c r="R45" s="1"/>
    </row>
    <row r="46" spans="1:18" x14ac:dyDescent="0.45">
      <c r="A46" s="1"/>
      <c r="B46" s="58"/>
      <c r="C46" s="21">
        <v>2000</v>
      </c>
      <c r="D46" s="29">
        <f t="shared" ref="D46:L59" si="26">$C46/D$42</f>
        <v>1913.0434782608697</v>
      </c>
      <c r="E46" s="29">
        <f t="shared" si="26"/>
        <v>1833.3333333333335</v>
      </c>
      <c r="F46" s="29">
        <f t="shared" si="26"/>
        <v>1759.9999999999998</v>
      </c>
      <c r="G46" s="29">
        <f t="shared" si="26"/>
        <v>2000</v>
      </c>
      <c r="H46" s="29">
        <f t="shared" si="26"/>
        <v>1916.6666666666667</v>
      </c>
      <c r="I46" s="29">
        <f t="shared" si="26"/>
        <v>1840</v>
      </c>
      <c r="J46" s="29">
        <f t="shared" si="26"/>
        <v>2086.9565217391305</v>
      </c>
      <c r="K46" s="29">
        <f t="shared" si="26"/>
        <v>2000</v>
      </c>
      <c r="L46" s="29">
        <f t="shared" si="26"/>
        <v>1919.9999999999998</v>
      </c>
      <c r="M46" s="1"/>
      <c r="N46" s="1"/>
      <c r="O46" s="1"/>
      <c r="P46" s="1"/>
      <c r="Q46" s="1"/>
      <c r="R46" s="1"/>
    </row>
    <row r="47" spans="1:18" x14ac:dyDescent="0.45">
      <c r="A47" s="1"/>
      <c r="B47" s="58"/>
      <c r="C47" s="21">
        <v>2500</v>
      </c>
      <c r="D47" s="29">
        <f t="shared" si="26"/>
        <v>2391.304347826087</v>
      </c>
      <c r="E47" s="29">
        <f t="shared" si="26"/>
        <v>2291.666666666667</v>
      </c>
      <c r="F47" s="29">
        <f t="shared" si="26"/>
        <v>2200</v>
      </c>
      <c r="G47" s="29">
        <f t="shared" si="26"/>
        <v>2500</v>
      </c>
      <c r="H47" s="29">
        <f t="shared" si="26"/>
        <v>2395.8333333333335</v>
      </c>
      <c r="I47" s="29">
        <f t="shared" si="26"/>
        <v>2300</v>
      </c>
      <c r="J47" s="29">
        <f t="shared" si="26"/>
        <v>2608.695652173913</v>
      </c>
      <c r="K47" s="29">
        <f t="shared" si="26"/>
        <v>2500</v>
      </c>
      <c r="L47" s="29">
        <f t="shared" si="26"/>
        <v>2400</v>
      </c>
      <c r="M47" s="1"/>
      <c r="N47" s="1"/>
      <c r="O47" s="1"/>
      <c r="P47" s="1"/>
      <c r="Q47" s="1"/>
      <c r="R47" s="1"/>
    </row>
    <row r="48" spans="1:18" x14ac:dyDescent="0.45">
      <c r="A48" s="1"/>
      <c r="B48" s="58"/>
      <c r="C48" s="21">
        <v>3000</v>
      </c>
      <c r="D48" s="29">
        <f t="shared" si="26"/>
        <v>2869.5652173913045</v>
      </c>
      <c r="E48" s="29">
        <f t="shared" si="26"/>
        <v>2750</v>
      </c>
      <c r="F48" s="29">
        <f t="shared" si="26"/>
        <v>2639.9999999999995</v>
      </c>
      <c r="G48" s="29">
        <f t="shared" si="26"/>
        <v>3000</v>
      </c>
      <c r="H48" s="29">
        <f t="shared" si="26"/>
        <v>2875</v>
      </c>
      <c r="I48" s="29">
        <f t="shared" si="26"/>
        <v>2760</v>
      </c>
      <c r="J48" s="29">
        <f t="shared" si="26"/>
        <v>3130.4347826086955</v>
      </c>
      <c r="K48" s="29">
        <f t="shared" si="26"/>
        <v>3000</v>
      </c>
      <c r="L48" s="29">
        <f t="shared" si="26"/>
        <v>2880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3500</v>
      </c>
      <c r="D49" s="29">
        <f t="shared" si="26"/>
        <v>3347.826086956522</v>
      </c>
      <c r="E49" s="29">
        <f t="shared" si="26"/>
        <v>3208.3333333333335</v>
      </c>
      <c r="F49" s="29">
        <f t="shared" si="26"/>
        <v>3079.9999999999995</v>
      </c>
      <c r="G49" s="29">
        <f t="shared" si="26"/>
        <v>3500</v>
      </c>
      <c r="H49" s="29">
        <f t="shared" si="26"/>
        <v>3354.166666666667</v>
      </c>
      <c r="I49" s="29">
        <f t="shared" si="26"/>
        <v>3220</v>
      </c>
      <c r="J49" s="29">
        <f t="shared" si="26"/>
        <v>3652.173913043478</v>
      </c>
      <c r="K49" s="29">
        <f t="shared" si="26"/>
        <v>3500</v>
      </c>
      <c r="L49" s="29">
        <f t="shared" si="26"/>
        <v>3359.9999999999995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4000</v>
      </c>
      <c r="D50" s="29">
        <f t="shared" si="26"/>
        <v>3826.0869565217395</v>
      </c>
      <c r="E50" s="29">
        <f t="shared" si="26"/>
        <v>3666.666666666667</v>
      </c>
      <c r="F50" s="29">
        <f t="shared" si="26"/>
        <v>3519.9999999999995</v>
      </c>
      <c r="G50" s="29">
        <f t="shared" si="26"/>
        <v>4000</v>
      </c>
      <c r="H50" s="29">
        <f t="shared" si="26"/>
        <v>3833.3333333333335</v>
      </c>
      <c r="I50" s="29">
        <f t="shared" si="26"/>
        <v>3680</v>
      </c>
      <c r="J50" s="29">
        <f t="shared" si="26"/>
        <v>4173.913043478261</v>
      </c>
      <c r="K50" s="29">
        <f t="shared" si="26"/>
        <v>4000</v>
      </c>
      <c r="L50" s="29">
        <f t="shared" si="26"/>
        <v>3839.9999999999995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4500</v>
      </c>
      <c r="D51" s="29">
        <f t="shared" si="26"/>
        <v>4304.347826086957</v>
      </c>
      <c r="E51" s="29">
        <f t="shared" si="26"/>
        <v>4125</v>
      </c>
      <c r="F51" s="29">
        <f t="shared" si="26"/>
        <v>3959.9999999999995</v>
      </c>
      <c r="G51" s="29">
        <f t="shared" si="26"/>
        <v>4500</v>
      </c>
      <c r="H51" s="29">
        <f t="shared" si="26"/>
        <v>4312.5</v>
      </c>
      <c r="I51" s="29">
        <f t="shared" si="26"/>
        <v>4140</v>
      </c>
      <c r="J51" s="29">
        <f t="shared" si="26"/>
        <v>4695.652173913043</v>
      </c>
      <c r="K51" s="29">
        <f t="shared" si="26"/>
        <v>4500</v>
      </c>
      <c r="L51" s="29">
        <f t="shared" si="26"/>
        <v>4320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5000</v>
      </c>
      <c r="D52" s="29">
        <f t="shared" si="26"/>
        <v>4782.608695652174</v>
      </c>
      <c r="E52" s="29">
        <f t="shared" si="26"/>
        <v>4583.3333333333339</v>
      </c>
      <c r="F52" s="29">
        <f t="shared" si="26"/>
        <v>4400</v>
      </c>
      <c r="G52" s="29">
        <f t="shared" si="26"/>
        <v>5000</v>
      </c>
      <c r="H52" s="29">
        <f t="shared" si="26"/>
        <v>4791.666666666667</v>
      </c>
      <c r="I52" s="29">
        <f t="shared" si="26"/>
        <v>4600</v>
      </c>
      <c r="J52" s="29">
        <f t="shared" si="26"/>
        <v>5217.391304347826</v>
      </c>
      <c r="K52" s="29">
        <f t="shared" si="26"/>
        <v>5000</v>
      </c>
      <c r="L52" s="29">
        <f t="shared" si="26"/>
        <v>4800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5500</v>
      </c>
      <c r="D53" s="29">
        <f t="shared" si="26"/>
        <v>5260.8695652173919</v>
      </c>
      <c r="E53" s="29">
        <f t="shared" si="26"/>
        <v>5041.666666666667</v>
      </c>
      <c r="F53" s="29">
        <f t="shared" si="26"/>
        <v>4840</v>
      </c>
      <c r="G53" s="29">
        <f t="shared" si="26"/>
        <v>5500</v>
      </c>
      <c r="H53" s="29">
        <f t="shared" si="26"/>
        <v>5270.833333333333</v>
      </c>
      <c r="I53" s="29">
        <f t="shared" si="26"/>
        <v>5060</v>
      </c>
      <c r="J53" s="29">
        <f t="shared" si="26"/>
        <v>5739.1304347826081</v>
      </c>
      <c r="K53" s="29">
        <f t="shared" si="26"/>
        <v>5500</v>
      </c>
      <c r="L53" s="29">
        <f t="shared" si="26"/>
        <v>5280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6000</v>
      </c>
      <c r="D54" s="29">
        <f t="shared" si="26"/>
        <v>5739.130434782609</v>
      </c>
      <c r="E54" s="29">
        <f t="shared" si="26"/>
        <v>5500</v>
      </c>
      <c r="F54" s="29">
        <f t="shared" si="26"/>
        <v>5279.9999999999991</v>
      </c>
      <c r="G54" s="29">
        <f t="shared" si="26"/>
        <v>6000</v>
      </c>
      <c r="H54" s="29">
        <f t="shared" si="26"/>
        <v>5750</v>
      </c>
      <c r="I54" s="29">
        <f t="shared" si="26"/>
        <v>5520</v>
      </c>
      <c r="J54" s="29">
        <f t="shared" si="26"/>
        <v>6260.869565217391</v>
      </c>
      <c r="K54" s="29">
        <f t="shared" si="26"/>
        <v>6000</v>
      </c>
      <c r="L54" s="29">
        <f t="shared" si="26"/>
        <v>5760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6500</v>
      </c>
      <c r="D55" s="29">
        <f t="shared" si="26"/>
        <v>6217.391304347826</v>
      </c>
      <c r="E55" s="29">
        <f t="shared" si="26"/>
        <v>5958.3333333333339</v>
      </c>
      <c r="F55" s="29">
        <f t="shared" si="26"/>
        <v>5719.9999999999991</v>
      </c>
      <c r="G55" s="29">
        <f t="shared" si="26"/>
        <v>6500</v>
      </c>
      <c r="H55" s="29">
        <f t="shared" si="26"/>
        <v>6229.166666666667</v>
      </c>
      <c r="I55" s="29">
        <f t="shared" si="26"/>
        <v>5980</v>
      </c>
      <c r="J55" s="29">
        <f t="shared" si="26"/>
        <v>6782.608695652174</v>
      </c>
      <c r="K55" s="29">
        <f t="shared" si="26"/>
        <v>6500</v>
      </c>
      <c r="L55" s="29">
        <f t="shared" si="26"/>
        <v>6240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7000</v>
      </c>
      <c r="D56" s="29">
        <f t="shared" si="26"/>
        <v>6695.652173913044</v>
      </c>
      <c r="E56" s="29">
        <f t="shared" si="26"/>
        <v>6416.666666666667</v>
      </c>
      <c r="F56" s="29">
        <f t="shared" si="26"/>
        <v>6159.9999999999991</v>
      </c>
      <c r="G56" s="29">
        <f t="shared" si="26"/>
        <v>7000</v>
      </c>
      <c r="H56" s="29">
        <f t="shared" si="26"/>
        <v>6708.3333333333339</v>
      </c>
      <c r="I56" s="29">
        <f t="shared" si="26"/>
        <v>6440</v>
      </c>
      <c r="J56" s="29">
        <f t="shared" si="26"/>
        <v>7304.347826086956</v>
      </c>
      <c r="K56" s="29">
        <f t="shared" si="26"/>
        <v>7000</v>
      </c>
      <c r="L56" s="29">
        <f t="shared" si="26"/>
        <v>6719.9999999999991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7500</v>
      </c>
      <c r="D57" s="29">
        <f t="shared" si="26"/>
        <v>7173.913043478261</v>
      </c>
      <c r="E57" s="29">
        <f t="shared" si="26"/>
        <v>6875.0000000000009</v>
      </c>
      <c r="F57" s="29">
        <f t="shared" si="26"/>
        <v>6599.9999999999991</v>
      </c>
      <c r="G57" s="29">
        <f t="shared" si="26"/>
        <v>7500</v>
      </c>
      <c r="H57" s="29">
        <f t="shared" si="26"/>
        <v>7187.5</v>
      </c>
      <c r="I57" s="29">
        <f t="shared" si="26"/>
        <v>6900</v>
      </c>
      <c r="J57" s="29">
        <f t="shared" si="26"/>
        <v>7826.086956521739</v>
      </c>
      <c r="K57" s="29">
        <f t="shared" si="26"/>
        <v>7500</v>
      </c>
      <c r="L57" s="29">
        <f t="shared" si="26"/>
        <v>7199.9999999999991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8000</v>
      </c>
      <c r="D58" s="29">
        <f t="shared" si="26"/>
        <v>7652.1739130434789</v>
      </c>
      <c r="E58" s="29">
        <f t="shared" si="26"/>
        <v>7333.3333333333339</v>
      </c>
      <c r="F58" s="29">
        <f t="shared" si="26"/>
        <v>7039.9999999999991</v>
      </c>
      <c r="G58" s="29">
        <f t="shared" si="26"/>
        <v>8000</v>
      </c>
      <c r="H58" s="29">
        <f t="shared" si="26"/>
        <v>7666.666666666667</v>
      </c>
      <c r="I58" s="29">
        <f t="shared" si="26"/>
        <v>7360</v>
      </c>
      <c r="J58" s="29">
        <f t="shared" si="26"/>
        <v>8347.826086956522</v>
      </c>
      <c r="K58" s="29">
        <f t="shared" si="26"/>
        <v>8000</v>
      </c>
      <c r="L58" s="29">
        <f t="shared" si="26"/>
        <v>7679.9999999999991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8200</v>
      </c>
      <c r="D59" s="29">
        <f t="shared" si="26"/>
        <v>7843.4782608695659</v>
      </c>
      <c r="E59" s="29">
        <f t="shared" si="26"/>
        <v>7516.666666666667</v>
      </c>
      <c r="F59" s="29">
        <f t="shared" si="26"/>
        <v>7215.9999999999991</v>
      </c>
      <c r="G59" s="29">
        <f t="shared" si="26"/>
        <v>8200</v>
      </c>
      <c r="H59" s="29">
        <f t="shared" si="26"/>
        <v>7858.3333333333339</v>
      </c>
      <c r="I59" s="29">
        <f t="shared" si="26"/>
        <v>7544</v>
      </c>
      <c r="J59" s="29">
        <f t="shared" si="26"/>
        <v>8556.5217391304341</v>
      </c>
      <c r="K59" s="29">
        <f t="shared" si="26"/>
        <v>8200</v>
      </c>
      <c r="L59" s="29">
        <f t="shared" si="26"/>
        <v>7871.9999999999991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8500</v>
      </c>
      <c r="D60" s="29">
        <f t="shared" ref="D60:L60" si="27">$C60/D$42</f>
        <v>8130.434782608696</v>
      </c>
      <c r="E60" s="29">
        <f t="shared" si="27"/>
        <v>7791.666666666667</v>
      </c>
      <c r="F60" s="29">
        <f t="shared" si="27"/>
        <v>7479.9999999999991</v>
      </c>
      <c r="G60" s="29">
        <f t="shared" si="27"/>
        <v>8500</v>
      </c>
      <c r="H60" s="29">
        <f t="shared" si="27"/>
        <v>8145.8333333333339</v>
      </c>
      <c r="I60" s="29">
        <f t="shared" si="27"/>
        <v>7820</v>
      </c>
      <c r="J60" s="29">
        <f t="shared" si="27"/>
        <v>8869.565217391304</v>
      </c>
      <c r="K60" s="29">
        <f t="shared" si="27"/>
        <v>8500</v>
      </c>
      <c r="L60" s="29">
        <f t="shared" si="27"/>
        <v>8159.9999999999991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4.65" thickBo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61.8" customHeight="1" thickBot="1" x14ac:dyDescent="0.5">
      <c r="A64" s="69" t="s">
        <v>51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32" t="s">
        <v>50</v>
      </c>
      <c r="E66" s="38">
        <f>J32</f>
        <v>1</v>
      </c>
      <c r="F66" s="37" t="s">
        <v>62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45">
      <c r="A67" s="1"/>
      <c r="B67" s="1"/>
      <c r="C67" s="1"/>
      <c r="D67" s="25" t="str">
        <f>M17</f>
        <v>BWR 
rolling start</v>
      </c>
      <c r="E67" s="70" t="s">
        <v>52</v>
      </c>
      <c r="F67" s="70"/>
      <c r="G67" s="70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45">
      <c r="A68" s="1"/>
      <c r="B68" s="1"/>
      <c r="C68" s="1"/>
      <c r="D68" s="25">
        <f>M18</f>
        <v>1.611</v>
      </c>
      <c r="E68" s="25">
        <f>M20</f>
        <v>1.3720000000000001</v>
      </c>
      <c r="F68" s="25">
        <f>M22</f>
        <v>1.1399999999999999</v>
      </c>
      <c r="G68" s="25">
        <v>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45">
      <c r="A69" s="1"/>
      <c r="B69" s="1"/>
      <c r="C69" s="1" t="s">
        <v>57</v>
      </c>
      <c r="D69" s="3" t="s">
        <v>53</v>
      </c>
      <c r="E69" s="3" t="s">
        <v>54</v>
      </c>
      <c r="F69" s="3" t="s">
        <v>55</v>
      </c>
      <c r="G69" s="3" t="s">
        <v>56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58" t="s">
        <v>49</v>
      </c>
      <c r="C70" s="28">
        <v>500</v>
      </c>
      <c r="D70" s="29">
        <f>($C70/$E$66)/D$68</f>
        <v>310.36623215394167</v>
      </c>
      <c r="E70" s="29">
        <f t="shared" ref="E70:G85" si="28">($C70/$E$66)/E$68</f>
        <v>364.43148688046642</v>
      </c>
      <c r="F70" s="29">
        <f t="shared" si="28"/>
        <v>438.59649122807019</v>
      </c>
      <c r="G70" s="29">
        <f t="shared" si="28"/>
        <v>500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58"/>
      <c r="C71" s="28">
        <v>1000</v>
      </c>
      <c r="D71" s="29">
        <f t="shared" ref="D71:G87" si="29">($C71/$E$66)/D$68</f>
        <v>620.73246430788333</v>
      </c>
      <c r="E71" s="29">
        <f t="shared" si="28"/>
        <v>728.86297376093285</v>
      </c>
      <c r="F71" s="29">
        <f t="shared" si="28"/>
        <v>877.19298245614038</v>
      </c>
      <c r="G71" s="29">
        <f t="shared" si="28"/>
        <v>1000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58"/>
      <c r="C72" s="28">
        <v>1500</v>
      </c>
      <c r="D72" s="29">
        <f t="shared" si="29"/>
        <v>931.09869646182494</v>
      </c>
      <c r="E72" s="29">
        <f t="shared" si="28"/>
        <v>1093.2944606413994</v>
      </c>
      <c r="F72" s="29">
        <f t="shared" si="28"/>
        <v>1315.7894736842106</v>
      </c>
      <c r="G72" s="29">
        <f t="shared" si="28"/>
        <v>1500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58"/>
      <c r="C73" s="28">
        <v>2000</v>
      </c>
      <c r="D73" s="29">
        <f t="shared" si="29"/>
        <v>1241.4649286157667</v>
      </c>
      <c r="E73" s="29">
        <f t="shared" si="28"/>
        <v>1457.7259475218657</v>
      </c>
      <c r="F73" s="29">
        <f t="shared" si="28"/>
        <v>1754.3859649122808</v>
      </c>
      <c r="G73" s="29">
        <f t="shared" si="28"/>
        <v>2000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/>
      <c r="C74" s="28">
        <v>2500</v>
      </c>
      <c r="D74" s="29">
        <f t="shared" si="29"/>
        <v>1551.8311607697083</v>
      </c>
      <c r="E74" s="29">
        <f t="shared" si="28"/>
        <v>1822.1574344023322</v>
      </c>
      <c r="F74" s="29">
        <f t="shared" si="28"/>
        <v>2192.9824561403511</v>
      </c>
      <c r="G74" s="29">
        <f t="shared" si="28"/>
        <v>2500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3000</v>
      </c>
      <c r="D75" s="29">
        <f t="shared" si="29"/>
        <v>1862.1973929236499</v>
      </c>
      <c r="E75" s="29">
        <f t="shared" si="28"/>
        <v>2186.5889212827988</v>
      </c>
      <c r="F75" s="29">
        <f t="shared" si="28"/>
        <v>2631.5789473684213</v>
      </c>
      <c r="G75" s="29">
        <f t="shared" si="28"/>
        <v>3000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3500</v>
      </c>
      <c r="D76" s="29">
        <f t="shared" si="29"/>
        <v>2172.5636250775915</v>
      </c>
      <c r="E76" s="29">
        <f t="shared" si="28"/>
        <v>2551.0204081632651</v>
      </c>
      <c r="F76" s="29">
        <f t="shared" si="28"/>
        <v>3070.1754385964914</v>
      </c>
      <c r="G76" s="29">
        <f t="shared" si="28"/>
        <v>3500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4000</v>
      </c>
      <c r="D77" s="29">
        <f t="shared" si="29"/>
        <v>2482.9298572315333</v>
      </c>
      <c r="E77" s="29">
        <f t="shared" si="28"/>
        <v>2915.4518950437314</v>
      </c>
      <c r="F77" s="29">
        <f t="shared" si="28"/>
        <v>3508.7719298245615</v>
      </c>
      <c r="G77" s="29">
        <f t="shared" si="28"/>
        <v>4000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4500</v>
      </c>
      <c r="D78" s="29">
        <f t="shared" si="29"/>
        <v>2793.2960893854747</v>
      </c>
      <c r="E78" s="29">
        <f t="shared" si="28"/>
        <v>3279.8833819241981</v>
      </c>
      <c r="F78" s="29">
        <f t="shared" si="28"/>
        <v>3947.3684210526321</v>
      </c>
      <c r="G78" s="29">
        <f t="shared" si="28"/>
        <v>4500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5000</v>
      </c>
      <c r="D79" s="29">
        <f t="shared" si="29"/>
        <v>3103.6623215394166</v>
      </c>
      <c r="E79" s="29">
        <f t="shared" si="28"/>
        <v>3644.3148688046645</v>
      </c>
      <c r="F79" s="29">
        <f t="shared" si="28"/>
        <v>4385.9649122807023</v>
      </c>
      <c r="G79" s="29">
        <f t="shared" si="28"/>
        <v>5000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5500</v>
      </c>
      <c r="D80" s="29">
        <f t="shared" si="29"/>
        <v>3414.0285536933584</v>
      </c>
      <c r="E80" s="29">
        <f t="shared" si="28"/>
        <v>4008.7463556851308</v>
      </c>
      <c r="F80" s="29">
        <f t="shared" si="28"/>
        <v>4824.5614035087719</v>
      </c>
      <c r="G80" s="29">
        <f t="shared" si="28"/>
        <v>5500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9" x14ac:dyDescent="0.45">
      <c r="A81" s="1"/>
      <c r="B81" s="58"/>
      <c r="C81" s="28">
        <v>6000</v>
      </c>
      <c r="D81" s="29">
        <f t="shared" si="29"/>
        <v>3724.3947858472998</v>
      </c>
      <c r="E81" s="29">
        <f t="shared" si="28"/>
        <v>4373.1778425655975</v>
      </c>
      <c r="F81" s="29">
        <f t="shared" si="28"/>
        <v>5263.1578947368425</v>
      </c>
      <c r="G81" s="29">
        <f t="shared" si="28"/>
        <v>6000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9" x14ac:dyDescent="0.45">
      <c r="A82" s="1"/>
      <c r="B82" s="58"/>
      <c r="C82" s="28">
        <v>6500</v>
      </c>
      <c r="D82" s="29">
        <f t="shared" si="29"/>
        <v>4034.7610180012416</v>
      </c>
      <c r="E82" s="29">
        <f t="shared" si="28"/>
        <v>4737.6093294460634</v>
      </c>
      <c r="F82" s="29">
        <f t="shared" si="28"/>
        <v>5701.7543859649131</v>
      </c>
      <c r="G82" s="29">
        <f t="shared" si="28"/>
        <v>6500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9" x14ac:dyDescent="0.45">
      <c r="A83" s="1"/>
      <c r="B83" s="58"/>
      <c r="C83" s="28">
        <v>7000</v>
      </c>
      <c r="D83" s="29">
        <f t="shared" si="29"/>
        <v>4345.127250155183</v>
      </c>
      <c r="E83" s="29">
        <f t="shared" si="28"/>
        <v>5102.0408163265301</v>
      </c>
      <c r="F83" s="29">
        <f t="shared" si="28"/>
        <v>6140.3508771929828</v>
      </c>
      <c r="G83" s="29">
        <f t="shared" si="28"/>
        <v>7000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9" x14ac:dyDescent="0.45">
      <c r="A84" s="1"/>
      <c r="B84" s="58"/>
      <c r="C84" s="28">
        <v>7500</v>
      </c>
      <c r="D84" s="29">
        <f t="shared" si="29"/>
        <v>4655.4934823091244</v>
      </c>
      <c r="E84" s="29">
        <f t="shared" si="28"/>
        <v>5466.4723032069969</v>
      </c>
      <c r="F84" s="29">
        <f t="shared" si="28"/>
        <v>6578.9473684210534</v>
      </c>
      <c r="G84" s="29">
        <f t="shared" si="28"/>
        <v>7500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9" x14ac:dyDescent="0.45">
      <c r="A85" s="1"/>
      <c r="B85" s="58"/>
      <c r="C85" s="28">
        <v>8000</v>
      </c>
      <c r="D85" s="29">
        <f t="shared" si="29"/>
        <v>4965.8597144630667</v>
      </c>
      <c r="E85" s="29">
        <f t="shared" si="28"/>
        <v>5830.9037900874628</v>
      </c>
      <c r="F85" s="29">
        <f t="shared" si="28"/>
        <v>7017.5438596491231</v>
      </c>
      <c r="G85" s="29">
        <f t="shared" si="28"/>
        <v>8000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9" x14ac:dyDescent="0.45">
      <c r="A86" s="1"/>
      <c r="B86" s="58"/>
      <c r="C86" s="28">
        <v>8200</v>
      </c>
      <c r="D86" s="29">
        <f t="shared" si="29"/>
        <v>5090.0062073246427</v>
      </c>
      <c r="E86" s="29">
        <f t="shared" si="29"/>
        <v>5976.6763848396495</v>
      </c>
      <c r="F86" s="29">
        <f t="shared" si="29"/>
        <v>7192.9824561403511</v>
      </c>
      <c r="G86" s="29">
        <f t="shared" si="29"/>
        <v>8200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9" x14ac:dyDescent="0.45">
      <c r="A87" s="1"/>
      <c r="B87" s="58"/>
      <c r="C87" s="28">
        <v>8500</v>
      </c>
      <c r="D87" s="29">
        <f t="shared" si="29"/>
        <v>5276.225946617008</v>
      </c>
      <c r="E87" s="29">
        <f t="shared" si="29"/>
        <v>6195.3352769679295</v>
      </c>
      <c r="F87" s="29">
        <f t="shared" si="29"/>
        <v>7456.1403508771937</v>
      </c>
      <c r="G87" s="29">
        <f t="shared" si="29"/>
        <v>8500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9" ht="14.65" thickBo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9" ht="61.8" customHeight="1" thickBot="1" x14ac:dyDescent="0.5">
      <c r="A89" s="69" t="s">
        <v>58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8"/>
    </row>
    <row r="90" spans="1:19" ht="1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36" t="s">
        <v>64</v>
      </c>
      <c r="Q90" s="35">
        <v>1.6093440000000001</v>
      </c>
      <c r="R90" s="1"/>
    </row>
    <row r="91" spans="1:19" x14ac:dyDescent="0.45">
      <c r="A91" s="1"/>
      <c r="B91" s="1"/>
      <c r="C91" s="1"/>
      <c r="D91" s="1" t="s">
        <v>63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9" x14ac:dyDescent="0.45">
      <c r="A92" s="1"/>
      <c r="B92" s="1"/>
      <c r="C92" s="1"/>
      <c r="D92" s="1" t="s">
        <v>59</v>
      </c>
      <c r="E92" s="37">
        <f>H37</f>
        <v>4.0659999999999998</v>
      </c>
      <c r="F92" s="1"/>
      <c r="G92" s="1"/>
      <c r="H92" s="1"/>
      <c r="I92" s="1" t="s">
        <v>61</v>
      </c>
      <c r="J92" s="1"/>
      <c r="K92" s="1"/>
      <c r="L92" s="37">
        <f>D8</f>
        <v>1056</v>
      </c>
      <c r="M92" s="1"/>
      <c r="N92" s="1"/>
      <c r="O92" s="1"/>
      <c r="P92" s="1"/>
      <c r="Q92" s="1"/>
      <c r="R92" s="1"/>
    </row>
    <row r="93" spans="1:19" x14ac:dyDescent="0.45">
      <c r="A93" s="1"/>
      <c r="B93" s="1"/>
      <c r="C93" s="1" t="s">
        <v>57</v>
      </c>
      <c r="D93" s="3" t="s">
        <v>53</v>
      </c>
      <c r="E93" s="3" t="s">
        <v>54</v>
      </c>
      <c r="F93" s="3" t="s">
        <v>55</v>
      </c>
      <c r="G93" s="3" t="s">
        <v>56</v>
      </c>
      <c r="H93" s="1"/>
      <c r="I93" s="27" t="s">
        <v>60</v>
      </c>
      <c r="J93" s="18" t="s">
        <v>53</v>
      </c>
      <c r="K93" s="3" t="s">
        <v>54</v>
      </c>
      <c r="L93" s="3" t="s">
        <v>55</v>
      </c>
      <c r="M93" s="3" t="s">
        <v>56</v>
      </c>
      <c r="N93" s="1"/>
      <c r="O93" s="27" t="s">
        <v>65</v>
      </c>
      <c r="P93" s="18" t="s">
        <v>53</v>
      </c>
      <c r="Q93" s="3" t="s">
        <v>54</v>
      </c>
      <c r="R93" s="3" t="s">
        <v>55</v>
      </c>
      <c r="S93" s="3" t="s">
        <v>56</v>
      </c>
    </row>
    <row r="94" spans="1:19" x14ac:dyDescent="0.45">
      <c r="A94" s="1"/>
      <c r="B94" s="58" t="s">
        <v>49</v>
      </c>
      <c r="C94" s="28">
        <v>500</v>
      </c>
      <c r="D94" s="29">
        <f>D70/$E$92</f>
        <v>76.332078739287184</v>
      </c>
      <c r="E94" s="29">
        <f t="shared" ref="E94:G94" si="30">E70/$E$92</f>
        <v>89.628993330168825</v>
      </c>
      <c r="F94" s="29">
        <f t="shared" si="30"/>
        <v>107.86927969209793</v>
      </c>
      <c r="G94" s="29">
        <f t="shared" si="30"/>
        <v>122.97097884899165</v>
      </c>
      <c r="H94" s="58" t="s">
        <v>49</v>
      </c>
      <c r="I94" s="30">
        <v>500</v>
      </c>
      <c r="J94" s="31">
        <f>D94/$L$92 * 60</f>
        <v>4.3370499283685895</v>
      </c>
      <c r="K94" s="31">
        <f t="shared" ref="K94:M109" si="31">E94/$L$92 * 60</f>
        <v>5.0925564392141371</v>
      </c>
      <c r="L94" s="31">
        <f t="shared" si="31"/>
        <v>6.1289363461419279</v>
      </c>
      <c r="M94" s="31">
        <f t="shared" si="31"/>
        <v>6.9869874346017982</v>
      </c>
      <c r="N94" s="1"/>
      <c r="O94" s="49">
        <v>500</v>
      </c>
      <c r="P94" s="50">
        <f>J94*$Q$90</f>
        <v>6.97980527992042</v>
      </c>
      <c r="Q94" s="50">
        <f t="shared" ref="Q94:S109" si="32">K94*$Q$90</f>
        <v>8.1956751501106364</v>
      </c>
      <c r="R94" s="50">
        <f t="shared" si="32"/>
        <v>9.8635669350454354</v>
      </c>
      <c r="S94" s="50">
        <f t="shared" si="32"/>
        <v>11.244466305951796</v>
      </c>
    </row>
    <row r="95" spans="1:19" x14ac:dyDescent="0.45">
      <c r="A95" s="1"/>
      <c r="B95" s="58"/>
      <c r="C95" s="28">
        <v>1000</v>
      </c>
      <c r="D95" s="29">
        <f t="shared" ref="D95:G95" si="33">D71/$E$92</f>
        <v>152.66415747857437</v>
      </c>
      <c r="E95" s="29">
        <f t="shared" si="33"/>
        <v>179.25798666033765</v>
      </c>
      <c r="F95" s="29">
        <f t="shared" si="33"/>
        <v>215.73855938419587</v>
      </c>
      <c r="G95" s="29">
        <f t="shared" si="33"/>
        <v>245.9419576979833</v>
      </c>
      <c r="H95" s="58"/>
      <c r="I95" s="28">
        <v>1000</v>
      </c>
      <c r="J95" s="31">
        <f t="shared" ref="J95:J111" si="34">D95/$L$92 * 60</f>
        <v>8.674099856737179</v>
      </c>
      <c r="K95" s="31">
        <f t="shared" si="31"/>
        <v>10.185112878428274</v>
      </c>
      <c r="L95" s="31">
        <f t="shared" si="31"/>
        <v>12.257872692283856</v>
      </c>
      <c r="M95" s="31">
        <f t="shared" si="31"/>
        <v>13.973974869203596</v>
      </c>
      <c r="N95" s="1"/>
      <c r="O95" s="51">
        <v>1000</v>
      </c>
      <c r="P95" s="50">
        <f t="shared" ref="P95:S111" si="35">J95*$Q$90</f>
        <v>13.95961055984084</v>
      </c>
      <c r="Q95" s="50">
        <f t="shared" si="32"/>
        <v>16.391350300221273</v>
      </c>
      <c r="R95" s="50">
        <f t="shared" si="32"/>
        <v>19.727133870090871</v>
      </c>
      <c r="S95" s="50">
        <f t="shared" si="32"/>
        <v>22.488932611903593</v>
      </c>
    </row>
    <row r="96" spans="1:19" x14ac:dyDescent="0.45">
      <c r="A96" s="1"/>
      <c r="B96" s="58"/>
      <c r="C96" s="28">
        <v>1500</v>
      </c>
      <c r="D96" s="29">
        <f t="shared" ref="D96:G96" si="36">D72/$E$92</f>
        <v>228.99623621786154</v>
      </c>
      <c r="E96" s="29">
        <f t="shared" si="36"/>
        <v>268.88697999050652</v>
      </c>
      <c r="F96" s="29">
        <f t="shared" si="36"/>
        <v>323.60783907629383</v>
      </c>
      <c r="G96" s="29">
        <f t="shared" si="36"/>
        <v>368.91293654697495</v>
      </c>
      <c r="H96" s="58"/>
      <c r="I96" s="28">
        <v>1500</v>
      </c>
      <c r="J96" s="31">
        <f t="shared" si="34"/>
        <v>13.01114978510577</v>
      </c>
      <c r="K96" s="31">
        <f t="shared" si="31"/>
        <v>15.277669317642417</v>
      </c>
      <c r="L96" s="31">
        <f t="shared" si="31"/>
        <v>18.386809038425788</v>
      </c>
      <c r="M96" s="31">
        <f t="shared" si="31"/>
        <v>20.960962303805395</v>
      </c>
      <c r="N96" s="1"/>
      <c r="O96" s="51">
        <v>1500</v>
      </c>
      <c r="P96" s="50">
        <f t="shared" si="35"/>
        <v>20.939415839761264</v>
      </c>
      <c r="Q96" s="50">
        <f t="shared" si="32"/>
        <v>24.587025450331918</v>
      </c>
      <c r="R96" s="50">
        <f t="shared" si="32"/>
        <v>29.590700805136315</v>
      </c>
      <c r="S96" s="50">
        <f t="shared" si="32"/>
        <v>33.733398917855389</v>
      </c>
    </row>
    <row r="97" spans="1:19" x14ac:dyDescent="0.45">
      <c r="A97" s="1"/>
      <c r="B97" s="58"/>
      <c r="C97" s="28">
        <v>2000</v>
      </c>
      <c r="D97" s="29">
        <f t="shared" ref="D97:G97" si="37">D73/$E$92</f>
        <v>305.32831495714873</v>
      </c>
      <c r="E97" s="29">
        <f t="shared" si="37"/>
        <v>358.5159733206753</v>
      </c>
      <c r="F97" s="29">
        <f t="shared" si="37"/>
        <v>431.47711876839173</v>
      </c>
      <c r="G97" s="29">
        <f t="shared" si="37"/>
        <v>491.8839153959666</v>
      </c>
      <c r="H97" s="58"/>
      <c r="I97" s="51">
        <v>2000</v>
      </c>
      <c r="J97" s="50">
        <f t="shared" si="34"/>
        <v>17.348199713474358</v>
      </c>
      <c r="K97" s="50">
        <f t="shared" si="31"/>
        <v>20.370225756856549</v>
      </c>
      <c r="L97" s="50">
        <f t="shared" si="31"/>
        <v>24.515745384567712</v>
      </c>
      <c r="M97" s="50">
        <f t="shared" si="31"/>
        <v>27.947949738407193</v>
      </c>
      <c r="N97" s="1"/>
      <c r="O97" s="51">
        <v>2000</v>
      </c>
      <c r="P97" s="50">
        <f t="shared" si="35"/>
        <v>27.91922111968168</v>
      </c>
      <c r="Q97" s="50">
        <f t="shared" si="32"/>
        <v>32.782700600442546</v>
      </c>
      <c r="R97" s="50">
        <f t="shared" si="32"/>
        <v>39.454267740181741</v>
      </c>
      <c r="S97" s="50">
        <f t="shared" si="32"/>
        <v>44.977865223807186</v>
      </c>
    </row>
    <row r="98" spans="1:19" x14ac:dyDescent="0.45">
      <c r="A98" s="1"/>
      <c r="B98" s="58"/>
      <c r="C98" s="28">
        <v>2500</v>
      </c>
      <c r="D98" s="29">
        <f t="shared" ref="D98:G98" si="38">D74/$E$92</f>
        <v>381.6603936964359</v>
      </c>
      <c r="E98" s="29">
        <f t="shared" si="38"/>
        <v>448.14496665084414</v>
      </c>
      <c r="F98" s="29">
        <f t="shared" si="38"/>
        <v>539.3463984604897</v>
      </c>
      <c r="G98" s="29">
        <f t="shared" si="38"/>
        <v>614.85489424495825</v>
      </c>
      <c r="H98" s="58"/>
      <c r="I98" s="51">
        <v>2500</v>
      </c>
      <c r="J98" s="50">
        <f t="shared" si="34"/>
        <v>21.685249641842947</v>
      </c>
      <c r="K98" s="50">
        <f t="shared" si="31"/>
        <v>25.462782196070691</v>
      </c>
      <c r="L98" s="50">
        <f t="shared" si="31"/>
        <v>30.644681730709639</v>
      </c>
      <c r="M98" s="50">
        <f t="shared" si="31"/>
        <v>34.93493717300899</v>
      </c>
      <c r="N98" s="1"/>
      <c r="O98" s="51">
        <v>2500</v>
      </c>
      <c r="P98" s="50">
        <f t="shared" si="35"/>
        <v>34.8990263996021</v>
      </c>
      <c r="Q98" s="50">
        <f t="shared" si="32"/>
        <v>40.978375750553191</v>
      </c>
      <c r="R98" s="50">
        <f t="shared" si="32"/>
        <v>49.317834675227175</v>
      </c>
      <c r="S98" s="50">
        <f t="shared" si="32"/>
        <v>56.222331529758982</v>
      </c>
    </row>
    <row r="99" spans="1:19" x14ac:dyDescent="0.45">
      <c r="A99" s="1"/>
      <c r="B99" s="58"/>
      <c r="C99" s="28">
        <v>3000</v>
      </c>
      <c r="D99" s="29">
        <f t="shared" ref="D99:G99" si="39">D75/$E$92</f>
        <v>457.99247243572307</v>
      </c>
      <c r="E99" s="29">
        <f t="shared" si="39"/>
        <v>537.77395998101304</v>
      </c>
      <c r="F99" s="29">
        <f t="shared" si="39"/>
        <v>647.21567815258766</v>
      </c>
      <c r="G99" s="29">
        <f t="shared" si="39"/>
        <v>737.82587309394989</v>
      </c>
      <c r="H99" s="58"/>
      <c r="I99" s="51">
        <v>3000</v>
      </c>
      <c r="J99" s="50">
        <f t="shared" si="34"/>
        <v>26.02229957021154</v>
      </c>
      <c r="K99" s="50">
        <f t="shared" si="31"/>
        <v>30.555338635284834</v>
      </c>
      <c r="L99" s="50">
        <f t="shared" si="31"/>
        <v>36.773618076851577</v>
      </c>
      <c r="M99" s="50">
        <f t="shared" si="31"/>
        <v>41.921924607610791</v>
      </c>
      <c r="N99" s="1"/>
      <c r="O99" s="51">
        <v>3000</v>
      </c>
      <c r="P99" s="50">
        <f t="shared" si="35"/>
        <v>41.878831679522527</v>
      </c>
      <c r="Q99" s="50">
        <f t="shared" si="32"/>
        <v>49.174050900663836</v>
      </c>
      <c r="R99" s="50">
        <f t="shared" si="32"/>
        <v>59.18140161027263</v>
      </c>
      <c r="S99" s="50">
        <f t="shared" si="32"/>
        <v>67.466797835710778</v>
      </c>
    </row>
    <row r="100" spans="1:19" x14ac:dyDescent="0.45">
      <c r="A100" s="1"/>
      <c r="B100" s="58"/>
      <c r="C100" s="28">
        <v>3500</v>
      </c>
      <c r="D100" s="29">
        <f t="shared" ref="D100:G100" si="40">D76/$E$92</f>
        <v>534.32455117501024</v>
      </c>
      <c r="E100" s="29">
        <f t="shared" si="40"/>
        <v>627.40295331118182</v>
      </c>
      <c r="F100" s="29">
        <f t="shared" si="40"/>
        <v>755.08495784468562</v>
      </c>
      <c r="G100" s="29">
        <f t="shared" si="40"/>
        <v>860.79685194294154</v>
      </c>
      <c r="H100" s="58"/>
      <c r="I100" s="51">
        <v>3500</v>
      </c>
      <c r="J100" s="50">
        <f t="shared" si="34"/>
        <v>30.35934949858013</v>
      </c>
      <c r="K100" s="50">
        <f t="shared" si="31"/>
        <v>35.647895074498969</v>
      </c>
      <c r="L100" s="50">
        <f t="shared" si="31"/>
        <v>42.902554422993497</v>
      </c>
      <c r="M100" s="50">
        <f t="shared" si="31"/>
        <v>48.908912042212592</v>
      </c>
      <c r="N100" s="1"/>
      <c r="O100" s="51">
        <v>3500</v>
      </c>
      <c r="P100" s="50">
        <f t="shared" si="35"/>
        <v>48.858636959442947</v>
      </c>
      <c r="Q100" s="50">
        <f t="shared" si="32"/>
        <v>57.369726050774474</v>
      </c>
      <c r="R100" s="50">
        <f t="shared" si="32"/>
        <v>69.044968545318056</v>
      </c>
      <c r="S100" s="50">
        <f t="shared" si="32"/>
        <v>78.711264141662582</v>
      </c>
    </row>
    <row r="101" spans="1:19" x14ac:dyDescent="0.45">
      <c r="A101" s="1"/>
      <c r="B101" s="58"/>
      <c r="C101" s="28">
        <v>4000</v>
      </c>
      <c r="D101" s="29">
        <f t="shared" ref="D101:G101" si="41">D77/$E$92</f>
        <v>610.65662991429747</v>
      </c>
      <c r="E101" s="29">
        <f t="shared" si="41"/>
        <v>717.0319466413506</v>
      </c>
      <c r="F101" s="29">
        <f t="shared" si="41"/>
        <v>862.95423753678347</v>
      </c>
      <c r="G101" s="29">
        <f t="shared" si="41"/>
        <v>983.76783079193319</v>
      </c>
      <c r="H101" s="58"/>
      <c r="I101" s="51">
        <v>4000</v>
      </c>
      <c r="J101" s="50">
        <f t="shared" si="34"/>
        <v>34.696399426948716</v>
      </c>
      <c r="K101" s="50">
        <f t="shared" si="31"/>
        <v>40.740451513713097</v>
      </c>
      <c r="L101" s="50">
        <f t="shared" si="31"/>
        <v>49.031490769135424</v>
      </c>
      <c r="M101" s="50">
        <f t="shared" si="31"/>
        <v>55.895899476814385</v>
      </c>
      <c r="N101" s="1"/>
      <c r="O101" s="51">
        <v>4000</v>
      </c>
      <c r="P101" s="50">
        <f t="shared" si="35"/>
        <v>55.83844223936336</v>
      </c>
      <c r="Q101" s="50">
        <f t="shared" si="32"/>
        <v>65.565401200885091</v>
      </c>
      <c r="R101" s="50">
        <f t="shared" si="32"/>
        <v>78.908535480363483</v>
      </c>
      <c r="S101" s="50">
        <f t="shared" si="32"/>
        <v>89.955730447614371</v>
      </c>
    </row>
    <row r="102" spans="1:19" x14ac:dyDescent="0.45">
      <c r="A102" s="1"/>
      <c r="B102" s="58"/>
      <c r="C102" s="28">
        <v>4500</v>
      </c>
      <c r="D102" s="29">
        <f t="shared" ref="D102:G102" si="42">D78/$E$92</f>
        <v>686.98870865358458</v>
      </c>
      <c r="E102" s="29">
        <f t="shared" si="42"/>
        <v>806.6609399715195</v>
      </c>
      <c r="F102" s="29">
        <f t="shared" si="42"/>
        <v>970.82351722888154</v>
      </c>
      <c r="G102" s="29">
        <f t="shared" si="42"/>
        <v>1106.7388096409247</v>
      </c>
      <c r="H102" s="58"/>
      <c r="I102" s="51">
        <v>4500</v>
      </c>
      <c r="J102" s="50">
        <f t="shared" si="34"/>
        <v>39.033449355317309</v>
      </c>
      <c r="K102" s="50">
        <f t="shared" si="31"/>
        <v>45.833007952927247</v>
      </c>
      <c r="L102" s="50">
        <f t="shared" si="31"/>
        <v>55.160427115277358</v>
      </c>
      <c r="M102" s="50">
        <f t="shared" si="31"/>
        <v>62.882886911416179</v>
      </c>
      <c r="N102" s="1"/>
      <c r="O102" s="51">
        <v>4500</v>
      </c>
      <c r="P102" s="50">
        <f t="shared" si="35"/>
        <v>62.818247519283787</v>
      </c>
      <c r="Q102" s="50">
        <f t="shared" si="32"/>
        <v>73.761076350995751</v>
      </c>
      <c r="R102" s="50">
        <f t="shared" si="32"/>
        <v>88.772102415408924</v>
      </c>
      <c r="S102" s="50">
        <f t="shared" si="32"/>
        <v>101.20019675356616</v>
      </c>
    </row>
    <row r="103" spans="1:19" x14ac:dyDescent="0.45">
      <c r="A103" s="1"/>
      <c r="B103" s="58"/>
      <c r="C103" s="28">
        <v>5000</v>
      </c>
      <c r="D103" s="29">
        <f t="shared" ref="D103:G103" si="43">D79/$E$92</f>
        <v>763.32078739287181</v>
      </c>
      <c r="E103" s="29">
        <f t="shared" si="43"/>
        <v>896.28993330168828</v>
      </c>
      <c r="F103" s="29">
        <f t="shared" si="43"/>
        <v>1078.6927969209794</v>
      </c>
      <c r="G103" s="29">
        <f t="shared" si="43"/>
        <v>1229.7097884899165</v>
      </c>
      <c r="H103" s="58"/>
      <c r="I103" s="51">
        <v>5000</v>
      </c>
      <c r="J103" s="50">
        <f t="shared" si="34"/>
        <v>43.370499283685895</v>
      </c>
      <c r="K103" s="50">
        <f t="shared" si="31"/>
        <v>50.925564392141382</v>
      </c>
      <c r="L103" s="50">
        <f t="shared" si="31"/>
        <v>61.289363461419278</v>
      </c>
      <c r="M103" s="50">
        <f t="shared" si="31"/>
        <v>69.86987434601798</v>
      </c>
      <c r="N103" s="1"/>
      <c r="O103" s="51">
        <v>5000</v>
      </c>
      <c r="P103" s="50">
        <f t="shared" si="35"/>
        <v>69.7980527992042</v>
      </c>
      <c r="Q103" s="50">
        <f t="shared" si="32"/>
        <v>81.956751501106382</v>
      </c>
      <c r="R103" s="50">
        <f t="shared" si="32"/>
        <v>98.63566935045435</v>
      </c>
      <c r="S103" s="50">
        <f t="shared" si="32"/>
        <v>112.44466305951796</v>
      </c>
    </row>
    <row r="104" spans="1:19" x14ac:dyDescent="0.45">
      <c r="A104" s="1"/>
      <c r="B104" s="58"/>
      <c r="C104" s="28">
        <v>5500</v>
      </c>
      <c r="D104" s="29">
        <f t="shared" ref="D104:G104" si="44">D80/$E$92</f>
        <v>839.65286613215903</v>
      </c>
      <c r="E104" s="29">
        <f t="shared" si="44"/>
        <v>985.91892663185706</v>
      </c>
      <c r="F104" s="29">
        <f t="shared" si="44"/>
        <v>1186.5620766130774</v>
      </c>
      <c r="G104" s="29">
        <f t="shared" si="44"/>
        <v>1352.680767338908</v>
      </c>
      <c r="H104" s="58"/>
      <c r="I104" s="51">
        <v>5500</v>
      </c>
      <c r="J104" s="50">
        <f t="shared" si="34"/>
        <v>47.707549212054488</v>
      </c>
      <c r="K104" s="50">
        <f t="shared" si="31"/>
        <v>56.01812083135551</v>
      </c>
      <c r="L104" s="50">
        <f t="shared" si="31"/>
        <v>67.418299807561212</v>
      </c>
      <c r="M104" s="50">
        <f t="shared" si="31"/>
        <v>76.856861780619781</v>
      </c>
      <c r="N104" s="1"/>
      <c r="O104" s="51">
        <v>5500</v>
      </c>
      <c r="P104" s="50">
        <f t="shared" si="35"/>
        <v>76.777858079124627</v>
      </c>
      <c r="Q104" s="50">
        <f t="shared" si="32"/>
        <v>90.152426651217013</v>
      </c>
      <c r="R104" s="50">
        <f t="shared" si="32"/>
        <v>108.4992362854998</v>
      </c>
      <c r="S104" s="50">
        <f t="shared" si="32"/>
        <v>123.68912936546977</v>
      </c>
    </row>
    <row r="105" spans="1:19" x14ac:dyDescent="0.45">
      <c r="A105" s="1"/>
      <c r="B105" s="58"/>
      <c r="C105" s="28">
        <v>6000</v>
      </c>
      <c r="D105" s="29">
        <f t="shared" ref="D105:G105" si="45">D81/$E$92</f>
        <v>915.98494487144615</v>
      </c>
      <c r="E105" s="29">
        <f t="shared" si="45"/>
        <v>1075.5479199620261</v>
      </c>
      <c r="F105" s="29">
        <f t="shared" si="45"/>
        <v>1294.4313563051753</v>
      </c>
      <c r="G105" s="29">
        <f t="shared" si="45"/>
        <v>1475.6517461878998</v>
      </c>
      <c r="H105" s="58"/>
      <c r="I105" s="51">
        <v>6000</v>
      </c>
      <c r="J105" s="50">
        <f t="shared" si="34"/>
        <v>52.044599140423081</v>
      </c>
      <c r="K105" s="50">
        <f t="shared" si="31"/>
        <v>61.110677270569667</v>
      </c>
      <c r="L105" s="50">
        <f t="shared" si="31"/>
        <v>73.547236153703153</v>
      </c>
      <c r="M105" s="50">
        <f t="shared" si="31"/>
        <v>83.843849215221582</v>
      </c>
      <c r="N105" s="1"/>
      <c r="O105" s="51">
        <v>6000</v>
      </c>
      <c r="P105" s="50">
        <f t="shared" si="35"/>
        <v>83.757663359045054</v>
      </c>
      <c r="Q105" s="50">
        <f t="shared" si="32"/>
        <v>98.348101801327672</v>
      </c>
      <c r="R105" s="50">
        <f t="shared" si="32"/>
        <v>118.36280322054526</v>
      </c>
      <c r="S105" s="50">
        <f t="shared" si="32"/>
        <v>134.93359567142156</v>
      </c>
    </row>
    <row r="106" spans="1:19" x14ac:dyDescent="0.45">
      <c r="A106" s="1"/>
      <c r="B106" s="58"/>
      <c r="C106" s="28">
        <v>6500</v>
      </c>
      <c r="D106" s="29">
        <f t="shared" ref="D106:G106" si="46">D82/$E$92</f>
        <v>992.31702361073337</v>
      </c>
      <c r="E106" s="29">
        <f t="shared" si="46"/>
        <v>1165.1769132921947</v>
      </c>
      <c r="F106" s="29">
        <f t="shared" si="46"/>
        <v>1402.3006359972733</v>
      </c>
      <c r="G106" s="29">
        <f t="shared" si="46"/>
        <v>1598.6227250368913</v>
      </c>
      <c r="H106" s="58"/>
      <c r="I106" s="51">
        <v>6500</v>
      </c>
      <c r="J106" s="50">
        <f t="shared" si="34"/>
        <v>56.381649068791667</v>
      </c>
      <c r="K106" s="50">
        <f t="shared" si="31"/>
        <v>66.203233709783802</v>
      </c>
      <c r="L106" s="50">
        <f t="shared" si="31"/>
        <v>79.676172499845066</v>
      </c>
      <c r="M106" s="50">
        <f t="shared" si="31"/>
        <v>90.830836649823368</v>
      </c>
      <c r="N106" s="1"/>
      <c r="O106" s="51">
        <v>6500</v>
      </c>
      <c r="P106" s="50">
        <f t="shared" si="35"/>
        <v>90.737468638965467</v>
      </c>
      <c r="Q106" s="50">
        <f t="shared" si="32"/>
        <v>106.54377695143832</v>
      </c>
      <c r="R106" s="50">
        <f t="shared" si="32"/>
        <v>128.22637015559067</v>
      </c>
      <c r="S106" s="50">
        <f t="shared" si="32"/>
        <v>146.17806197737335</v>
      </c>
    </row>
    <row r="107" spans="1:19" x14ac:dyDescent="0.45">
      <c r="A107" s="1"/>
      <c r="B107" s="58"/>
      <c r="C107" s="28">
        <v>7000</v>
      </c>
      <c r="D107" s="29">
        <f t="shared" ref="D107:G107" si="47">D83/$E$92</f>
        <v>1068.6491023500205</v>
      </c>
      <c r="E107" s="29">
        <f t="shared" si="47"/>
        <v>1254.8059066223636</v>
      </c>
      <c r="F107" s="29">
        <f t="shared" si="47"/>
        <v>1510.1699156893712</v>
      </c>
      <c r="G107" s="29">
        <f t="shared" si="47"/>
        <v>1721.5937038858831</v>
      </c>
      <c r="H107" s="58"/>
      <c r="I107" s="51">
        <v>7000</v>
      </c>
      <c r="J107" s="50">
        <f t="shared" si="34"/>
        <v>60.71869899716026</v>
      </c>
      <c r="K107" s="50">
        <f t="shared" si="31"/>
        <v>71.295790148997938</v>
      </c>
      <c r="L107" s="50">
        <f t="shared" si="31"/>
        <v>85.805108845986993</v>
      </c>
      <c r="M107" s="50">
        <f t="shared" si="31"/>
        <v>97.817824084425183</v>
      </c>
      <c r="N107" s="1"/>
      <c r="O107" s="51">
        <v>7000</v>
      </c>
      <c r="P107" s="50">
        <f t="shared" si="35"/>
        <v>97.717273918885894</v>
      </c>
      <c r="Q107" s="50">
        <f t="shared" si="32"/>
        <v>114.73945210154895</v>
      </c>
      <c r="R107" s="50">
        <f t="shared" si="32"/>
        <v>138.08993709063611</v>
      </c>
      <c r="S107" s="50">
        <f t="shared" si="32"/>
        <v>157.42252828332516</v>
      </c>
    </row>
    <row r="108" spans="1:19" x14ac:dyDescent="0.45">
      <c r="A108" s="1"/>
      <c r="B108" s="58"/>
      <c r="C108" s="28">
        <v>7500</v>
      </c>
      <c r="D108" s="29">
        <f t="shared" ref="D108:G108" si="48">D84/$E$92</f>
        <v>1144.9811810893075</v>
      </c>
      <c r="E108" s="29">
        <f t="shared" si="48"/>
        <v>1344.4348999525325</v>
      </c>
      <c r="F108" s="29">
        <f t="shared" si="48"/>
        <v>1618.0391953814692</v>
      </c>
      <c r="G108" s="29">
        <f t="shared" si="48"/>
        <v>1844.5646827348746</v>
      </c>
      <c r="H108" s="58"/>
      <c r="I108" s="51">
        <v>7500</v>
      </c>
      <c r="J108" s="50">
        <f t="shared" si="34"/>
        <v>65.055748925528832</v>
      </c>
      <c r="K108" s="50">
        <f t="shared" si="31"/>
        <v>76.388346588212073</v>
      </c>
      <c r="L108" s="50">
        <f t="shared" si="31"/>
        <v>91.934045192128934</v>
      </c>
      <c r="M108" s="50">
        <f t="shared" si="31"/>
        <v>104.80481151902697</v>
      </c>
      <c r="N108" s="1"/>
      <c r="O108" s="51">
        <v>7500</v>
      </c>
      <c r="P108" s="50">
        <f t="shared" si="35"/>
        <v>104.69707919880628</v>
      </c>
      <c r="Q108" s="50">
        <f t="shared" si="32"/>
        <v>122.93512725165958</v>
      </c>
      <c r="R108" s="50">
        <f t="shared" si="32"/>
        <v>147.95350402568155</v>
      </c>
      <c r="S108" s="50">
        <f t="shared" si="32"/>
        <v>168.66699458927695</v>
      </c>
    </row>
    <row r="109" spans="1:19" x14ac:dyDescent="0.45">
      <c r="A109" s="1"/>
      <c r="B109" s="58"/>
      <c r="C109" s="28">
        <v>8000</v>
      </c>
      <c r="D109" s="29">
        <f t="shared" ref="D109:G109" si="49">D85/$E$92</f>
        <v>1221.3132598285949</v>
      </c>
      <c r="E109" s="29">
        <f t="shared" si="49"/>
        <v>1434.0638932827012</v>
      </c>
      <c r="F109" s="29">
        <f t="shared" si="49"/>
        <v>1725.9084750735669</v>
      </c>
      <c r="G109" s="29">
        <f t="shared" si="49"/>
        <v>1967.5356615838664</v>
      </c>
      <c r="H109" s="58"/>
      <c r="I109" s="28">
        <v>8000</v>
      </c>
      <c r="J109" s="31">
        <f t="shared" si="34"/>
        <v>69.392798853897432</v>
      </c>
      <c r="K109" s="31">
        <f t="shared" si="31"/>
        <v>81.480903027426194</v>
      </c>
      <c r="L109" s="31">
        <f t="shared" si="31"/>
        <v>98.062981538270847</v>
      </c>
      <c r="M109" s="31">
        <f t="shared" si="31"/>
        <v>111.79179895362877</v>
      </c>
      <c r="N109" s="1"/>
      <c r="O109" s="28">
        <v>8000</v>
      </c>
      <c r="P109" s="31">
        <f t="shared" si="35"/>
        <v>111.67688447872672</v>
      </c>
      <c r="Q109" s="31">
        <f t="shared" si="32"/>
        <v>131.13080240177018</v>
      </c>
      <c r="R109" s="31">
        <f t="shared" si="32"/>
        <v>157.81707096072697</v>
      </c>
      <c r="S109" s="31">
        <f t="shared" si="32"/>
        <v>179.91146089522874</v>
      </c>
    </row>
    <row r="110" spans="1:19" x14ac:dyDescent="0.45">
      <c r="A110" s="1"/>
      <c r="B110" s="58"/>
      <c r="C110" s="28">
        <v>8200</v>
      </c>
      <c r="D110" s="29">
        <f t="shared" ref="D110:G110" si="50">D86/$E$92</f>
        <v>1251.8460913243096</v>
      </c>
      <c r="E110" s="29">
        <f t="shared" si="50"/>
        <v>1469.9154906147687</v>
      </c>
      <c r="F110" s="29">
        <f t="shared" si="50"/>
        <v>1769.0561869504061</v>
      </c>
      <c r="G110" s="29">
        <f t="shared" si="50"/>
        <v>2016.7240531234629</v>
      </c>
      <c r="H110" s="58"/>
      <c r="I110" s="28">
        <v>8200</v>
      </c>
      <c r="J110" s="31">
        <f t="shared" si="34"/>
        <v>71.127618825244866</v>
      </c>
      <c r="K110" s="31">
        <f t="shared" ref="K110:K111" si="51">E110/$L$92 * 60</f>
        <v>83.517925603111863</v>
      </c>
      <c r="L110" s="31">
        <f t="shared" ref="L110:L111" si="52">F110/$L$92 * 60</f>
        <v>100.51455607672762</v>
      </c>
      <c r="M110" s="31">
        <f t="shared" ref="M110:M111" si="53">G110/$L$92 * 60</f>
        <v>114.58659392746948</v>
      </c>
      <c r="N110" s="1"/>
      <c r="O110" s="28">
        <v>8200</v>
      </c>
      <c r="P110" s="31">
        <f t="shared" si="35"/>
        <v>114.46880659069488</v>
      </c>
      <c r="Q110" s="31">
        <f t="shared" si="35"/>
        <v>134.40907246181447</v>
      </c>
      <c r="R110" s="31">
        <f t="shared" si="35"/>
        <v>161.76249773474512</v>
      </c>
      <c r="S110" s="31">
        <f t="shared" si="35"/>
        <v>184.40924741760946</v>
      </c>
    </row>
    <row r="111" spans="1:19" x14ac:dyDescent="0.45">
      <c r="A111" s="1"/>
      <c r="B111" s="58"/>
      <c r="C111" s="28">
        <v>8500</v>
      </c>
      <c r="D111" s="29">
        <f t="shared" ref="D111:G111" si="54">D87/$E$92</f>
        <v>1297.6453385678819</v>
      </c>
      <c r="E111" s="29">
        <f t="shared" si="54"/>
        <v>1523.6928866128701</v>
      </c>
      <c r="F111" s="29">
        <f t="shared" si="54"/>
        <v>1833.7777547656651</v>
      </c>
      <c r="G111" s="29">
        <f t="shared" si="54"/>
        <v>2090.5066404328581</v>
      </c>
      <c r="H111" s="58"/>
      <c r="I111" s="28">
        <v>8500</v>
      </c>
      <c r="J111" s="31">
        <f t="shared" si="34"/>
        <v>73.729848782266018</v>
      </c>
      <c r="K111" s="31">
        <f t="shared" si="51"/>
        <v>86.573459466640344</v>
      </c>
      <c r="L111" s="31">
        <f t="shared" si="52"/>
        <v>104.19191788441279</v>
      </c>
      <c r="M111" s="31">
        <f t="shared" si="53"/>
        <v>118.77878638823057</v>
      </c>
      <c r="N111" s="1"/>
      <c r="O111" s="28">
        <v>8500</v>
      </c>
      <c r="P111" s="31">
        <f t="shared" si="35"/>
        <v>118.65668975864713</v>
      </c>
      <c r="Q111" s="31">
        <f t="shared" si="35"/>
        <v>139.32647755188086</v>
      </c>
      <c r="R111" s="31">
        <f t="shared" si="35"/>
        <v>167.68063789577243</v>
      </c>
      <c r="S111" s="31">
        <f t="shared" si="35"/>
        <v>191.15592720118056</v>
      </c>
    </row>
    <row r="112" spans="1:19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1" customFormat="1" x14ac:dyDescent="0.45"/>
    <row r="142" spans="1:18" s="1" customFormat="1" x14ac:dyDescent="0.45"/>
    <row r="143" spans="1:18" s="1" customFormat="1" x14ac:dyDescent="0.45"/>
    <row r="144" spans="1:18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</sheetData>
  <mergeCells count="20">
    <mergeCell ref="H94:H111"/>
    <mergeCell ref="A89:R89"/>
    <mergeCell ref="B94:B111"/>
    <mergeCell ref="A64:R64"/>
    <mergeCell ref="B70:B87"/>
    <mergeCell ref="E67:G67"/>
    <mergeCell ref="F2:N2"/>
    <mergeCell ref="A14:R14"/>
    <mergeCell ref="A27:R27"/>
    <mergeCell ref="A34:R34"/>
    <mergeCell ref="A40:R40"/>
    <mergeCell ref="B43:B60"/>
    <mergeCell ref="D41:L41"/>
    <mergeCell ref="E36:J36"/>
    <mergeCell ref="B5:C5"/>
    <mergeCell ref="B11:C11"/>
    <mergeCell ref="C16:D16"/>
    <mergeCell ref="E16:H16"/>
    <mergeCell ref="I16:L16"/>
    <mergeCell ref="E15:L15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146C-8960-4ABF-9DE0-924F9DD42C4B}">
  <dimension ref="A1:AD366"/>
  <sheetViews>
    <sheetView topLeftCell="B13" workbookViewId="0">
      <selection activeCell="K17" sqref="K17:K24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21" width="9" style="1" bestFit="1" customWidth="1"/>
    <col min="22" max="22" width="9.19921875" style="1" bestFit="1" customWidth="1"/>
    <col min="23" max="23" width="4.66406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9">
        <v>3.9</v>
      </c>
      <c r="L37" s="52">
        <f>L38/L39</f>
        <v>4.333333333333333</v>
      </c>
      <c r="M37" s="52">
        <f t="shared" ref="M37:V37" si="11">M38/M39</f>
        <v>4.2666666666666666</v>
      </c>
      <c r="N37" s="52">
        <f t="shared" si="11"/>
        <v>4.1333333333333337</v>
      </c>
      <c r="O37" s="52">
        <f t="shared" si="11"/>
        <v>3.9375</v>
      </c>
      <c r="P37" s="52">
        <f t="shared" si="11"/>
        <v>3.7647058823529411</v>
      </c>
      <c r="Q37" s="52">
        <f t="shared" si="11"/>
        <v>3.6470588235294117</v>
      </c>
      <c r="R37" s="52">
        <f t="shared" si="11"/>
        <v>3.4444444444444446</v>
      </c>
      <c r="S37" s="52">
        <f t="shared" si="11"/>
        <v>3.2105263157894739</v>
      </c>
      <c r="T37" s="52">
        <f t="shared" si="11"/>
        <v>3.1052631578947367</v>
      </c>
      <c r="U37" s="52">
        <f t="shared" si="11"/>
        <v>2.95</v>
      </c>
      <c r="V37" s="52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ht="14.65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66" t="s">
        <v>48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8"/>
    </row>
    <row r="44" spans="1:22" x14ac:dyDescent="0.45">
      <c r="A44" s="1"/>
      <c r="B44" s="1"/>
      <c r="C44" s="1"/>
      <c r="D44" s="59" t="s">
        <v>50</v>
      </c>
      <c r="E44" s="59"/>
      <c r="F44" s="59"/>
      <c r="G44" s="59"/>
      <c r="H44" s="59"/>
      <c r="I44" s="59"/>
      <c r="J44" s="59"/>
      <c r="K44" s="59"/>
      <c r="L44" s="59"/>
      <c r="M44" s="1"/>
      <c r="N44" s="1"/>
      <c r="O44" s="1"/>
      <c r="P44" s="1"/>
      <c r="Q44" s="1"/>
      <c r="R44" s="1"/>
    </row>
    <row r="45" spans="1:22" x14ac:dyDescent="0.45">
      <c r="A45" s="1"/>
      <c r="B45" s="1"/>
      <c r="C45" s="1" t="s">
        <v>57</v>
      </c>
      <c r="D45" s="22">
        <f t="shared" ref="D45:L45" si="12">C32</f>
        <v>1.0454545454545454</v>
      </c>
      <c r="E45" s="22">
        <f t="shared" si="12"/>
        <v>1.0909090909090908</v>
      </c>
      <c r="F45" s="22">
        <f t="shared" si="12"/>
        <v>1.1363636363636365</v>
      </c>
      <c r="G45" s="22">
        <f t="shared" si="12"/>
        <v>1</v>
      </c>
      <c r="H45" s="22">
        <f t="shared" si="12"/>
        <v>1.0434782608695652</v>
      </c>
      <c r="I45" s="22">
        <f t="shared" si="12"/>
        <v>1.0869565217391304</v>
      </c>
      <c r="J45" s="22">
        <f t="shared" si="12"/>
        <v>0.95833333333333337</v>
      </c>
      <c r="K45" s="22">
        <f t="shared" si="12"/>
        <v>1</v>
      </c>
      <c r="L45" s="22">
        <f t="shared" si="12"/>
        <v>1.0416666666666667</v>
      </c>
      <c r="M45" s="1"/>
      <c r="N45" s="1"/>
      <c r="O45" s="1"/>
      <c r="P45" s="1"/>
      <c r="Q45" s="1"/>
      <c r="R45" s="1"/>
    </row>
    <row r="46" spans="1:22" x14ac:dyDescent="0.45">
      <c r="A46" s="1"/>
      <c r="B46" s="58" t="s">
        <v>49</v>
      </c>
      <c r="C46" s="21">
        <v>500</v>
      </c>
      <c r="D46" s="29">
        <f>$C46/D$45</f>
        <v>478.26086956521743</v>
      </c>
      <c r="E46" s="29">
        <f t="shared" ref="E46:L46" si="13">$C46/E45</f>
        <v>458.33333333333337</v>
      </c>
      <c r="F46" s="29">
        <f t="shared" si="13"/>
        <v>439.99999999999994</v>
      </c>
      <c r="G46" s="29">
        <f t="shared" si="13"/>
        <v>500</v>
      </c>
      <c r="H46" s="29">
        <f t="shared" si="13"/>
        <v>479.16666666666669</v>
      </c>
      <c r="I46" s="29">
        <f t="shared" si="13"/>
        <v>460</v>
      </c>
      <c r="J46" s="29">
        <f t="shared" si="13"/>
        <v>521.73913043478262</v>
      </c>
      <c r="K46" s="29">
        <f t="shared" si="13"/>
        <v>500</v>
      </c>
      <c r="L46" s="29">
        <f t="shared" si="13"/>
        <v>479.99999999999994</v>
      </c>
      <c r="M46" s="1"/>
      <c r="N46" s="1"/>
      <c r="O46" s="1"/>
      <c r="P46" s="1"/>
      <c r="Q46" s="1"/>
      <c r="R46" s="1"/>
    </row>
    <row r="47" spans="1:22" x14ac:dyDescent="0.45">
      <c r="A47" s="1"/>
      <c r="B47" s="58"/>
      <c r="C47" s="21">
        <v>1000</v>
      </c>
      <c r="D47" s="29">
        <f>$C47/D$45</f>
        <v>956.52173913043487</v>
      </c>
      <c r="E47" s="29">
        <f t="shared" ref="E47:L48" si="14">$C47/E$45</f>
        <v>916.66666666666674</v>
      </c>
      <c r="F47" s="29">
        <f t="shared" si="14"/>
        <v>879.99999999999989</v>
      </c>
      <c r="G47" s="29">
        <f t="shared" si="14"/>
        <v>1000</v>
      </c>
      <c r="H47" s="29">
        <f t="shared" si="14"/>
        <v>958.33333333333337</v>
      </c>
      <c r="I47" s="29">
        <f t="shared" si="14"/>
        <v>920</v>
      </c>
      <c r="J47" s="29">
        <f t="shared" si="14"/>
        <v>1043.4782608695652</v>
      </c>
      <c r="K47" s="29">
        <f t="shared" si="14"/>
        <v>1000</v>
      </c>
      <c r="L47" s="29">
        <f>$C47/L$45</f>
        <v>959.99999999999989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1500</v>
      </c>
      <c r="D48" s="29">
        <f>$C48/D$45</f>
        <v>1434.7826086956522</v>
      </c>
      <c r="E48" s="29">
        <f t="shared" si="14"/>
        <v>1375</v>
      </c>
      <c r="F48" s="29">
        <f t="shared" si="14"/>
        <v>1319.9999999999998</v>
      </c>
      <c r="G48" s="29">
        <f t="shared" si="14"/>
        <v>1500</v>
      </c>
      <c r="H48" s="29">
        <f t="shared" si="14"/>
        <v>1437.5</v>
      </c>
      <c r="I48" s="29">
        <f t="shared" si="14"/>
        <v>1380</v>
      </c>
      <c r="J48" s="29">
        <f t="shared" si="14"/>
        <v>1565.2173913043478</v>
      </c>
      <c r="K48" s="29">
        <f t="shared" si="14"/>
        <v>1500</v>
      </c>
      <c r="L48" s="29">
        <f t="shared" si="14"/>
        <v>1440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2000</v>
      </c>
      <c r="D49" s="29">
        <f t="shared" ref="D49:L63" si="15">$C49/D$45</f>
        <v>1913.0434782608697</v>
      </c>
      <c r="E49" s="29">
        <f t="shared" si="15"/>
        <v>1833.3333333333335</v>
      </c>
      <c r="F49" s="29">
        <f t="shared" si="15"/>
        <v>1759.9999999999998</v>
      </c>
      <c r="G49" s="29">
        <f t="shared" si="15"/>
        <v>2000</v>
      </c>
      <c r="H49" s="29">
        <f t="shared" si="15"/>
        <v>1916.6666666666667</v>
      </c>
      <c r="I49" s="29">
        <f t="shared" si="15"/>
        <v>1840</v>
      </c>
      <c r="J49" s="29">
        <f t="shared" si="15"/>
        <v>2086.9565217391305</v>
      </c>
      <c r="K49" s="29">
        <f t="shared" si="15"/>
        <v>2000</v>
      </c>
      <c r="L49" s="29">
        <f t="shared" si="15"/>
        <v>1919.9999999999998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2500</v>
      </c>
      <c r="D50" s="29">
        <f t="shared" si="15"/>
        <v>2391.304347826087</v>
      </c>
      <c r="E50" s="29">
        <f t="shared" si="15"/>
        <v>2291.666666666667</v>
      </c>
      <c r="F50" s="29">
        <f t="shared" si="15"/>
        <v>2200</v>
      </c>
      <c r="G50" s="29">
        <f t="shared" si="15"/>
        <v>2500</v>
      </c>
      <c r="H50" s="29">
        <f t="shared" si="15"/>
        <v>2395.8333333333335</v>
      </c>
      <c r="I50" s="29">
        <f t="shared" si="15"/>
        <v>2300</v>
      </c>
      <c r="J50" s="29">
        <f t="shared" si="15"/>
        <v>2608.695652173913</v>
      </c>
      <c r="K50" s="29">
        <f t="shared" si="15"/>
        <v>2500</v>
      </c>
      <c r="L50" s="29">
        <f t="shared" si="15"/>
        <v>2400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3000</v>
      </c>
      <c r="D51" s="29">
        <f t="shared" si="15"/>
        <v>2869.5652173913045</v>
      </c>
      <c r="E51" s="29">
        <f t="shared" si="15"/>
        <v>2750</v>
      </c>
      <c r="F51" s="29">
        <f t="shared" si="15"/>
        <v>2639.9999999999995</v>
      </c>
      <c r="G51" s="29">
        <f t="shared" si="15"/>
        <v>3000</v>
      </c>
      <c r="H51" s="29">
        <f t="shared" si="15"/>
        <v>2875</v>
      </c>
      <c r="I51" s="29">
        <f t="shared" si="15"/>
        <v>2760</v>
      </c>
      <c r="J51" s="29">
        <f t="shared" si="15"/>
        <v>3130.4347826086955</v>
      </c>
      <c r="K51" s="29">
        <f t="shared" si="15"/>
        <v>3000</v>
      </c>
      <c r="L51" s="29">
        <f t="shared" si="15"/>
        <v>2880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3500</v>
      </c>
      <c r="D52" s="29">
        <f t="shared" si="15"/>
        <v>3347.826086956522</v>
      </c>
      <c r="E52" s="29">
        <f t="shared" si="15"/>
        <v>3208.3333333333335</v>
      </c>
      <c r="F52" s="29">
        <f t="shared" si="15"/>
        <v>3079.9999999999995</v>
      </c>
      <c r="G52" s="29">
        <f t="shared" si="15"/>
        <v>3500</v>
      </c>
      <c r="H52" s="29">
        <f t="shared" si="15"/>
        <v>3354.166666666667</v>
      </c>
      <c r="I52" s="29">
        <f t="shared" si="15"/>
        <v>3220</v>
      </c>
      <c r="J52" s="29">
        <f t="shared" si="15"/>
        <v>3652.173913043478</v>
      </c>
      <c r="K52" s="29">
        <f t="shared" si="15"/>
        <v>3500</v>
      </c>
      <c r="L52" s="29">
        <f t="shared" si="15"/>
        <v>3359.9999999999995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4000</v>
      </c>
      <c r="D53" s="29">
        <f t="shared" si="15"/>
        <v>3826.0869565217395</v>
      </c>
      <c r="E53" s="29">
        <f t="shared" si="15"/>
        <v>3666.666666666667</v>
      </c>
      <c r="F53" s="29">
        <f t="shared" si="15"/>
        <v>3519.9999999999995</v>
      </c>
      <c r="G53" s="29">
        <f t="shared" si="15"/>
        <v>4000</v>
      </c>
      <c r="H53" s="29">
        <f t="shared" si="15"/>
        <v>3833.3333333333335</v>
      </c>
      <c r="I53" s="29">
        <f t="shared" si="15"/>
        <v>3680</v>
      </c>
      <c r="J53" s="29">
        <f t="shared" si="15"/>
        <v>4173.913043478261</v>
      </c>
      <c r="K53" s="29">
        <f t="shared" si="15"/>
        <v>4000</v>
      </c>
      <c r="L53" s="29">
        <f t="shared" si="15"/>
        <v>3839.9999999999995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4500</v>
      </c>
      <c r="D54" s="29">
        <f t="shared" si="15"/>
        <v>4304.347826086957</v>
      </c>
      <c r="E54" s="29">
        <f t="shared" si="15"/>
        <v>4125</v>
      </c>
      <c r="F54" s="29">
        <f t="shared" si="15"/>
        <v>3959.9999999999995</v>
      </c>
      <c r="G54" s="29">
        <f t="shared" si="15"/>
        <v>4500</v>
      </c>
      <c r="H54" s="29">
        <f t="shared" si="15"/>
        <v>4312.5</v>
      </c>
      <c r="I54" s="29">
        <f t="shared" si="15"/>
        <v>4140</v>
      </c>
      <c r="J54" s="29">
        <f t="shared" si="15"/>
        <v>4695.652173913043</v>
      </c>
      <c r="K54" s="29">
        <f t="shared" si="15"/>
        <v>4500</v>
      </c>
      <c r="L54" s="29">
        <f t="shared" si="15"/>
        <v>4320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5000</v>
      </c>
      <c r="D55" s="29">
        <f t="shared" si="15"/>
        <v>4782.608695652174</v>
      </c>
      <c r="E55" s="29">
        <f t="shared" si="15"/>
        <v>4583.3333333333339</v>
      </c>
      <c r="F55" s="29">
        <f t="shared" si="15"/>
        <v>4400</v>
      </c>
      <c r="G55" s="29">
        <f t="shared" si="15"/>
        <v>5000</v>
      </c>
      <c r="H55" s="29">
        <f t="shared" si="15"/>
        <v>4791.666666666667</v>
      </c>
      <c r="I55" s="29">
        <f t="shared" si="15"/>
        <v>4600</v>
      </c>
      <c r="J55" s="29">
        <f t="shared" si="15"/>
        <v>5217.391304347826</v>
      </c>
      <c r="K55" s="29">
        <f t="shared" si="15"/>
        <v>5000</v>
      </c>
      <c r="L55" s="29">
        <f t="shared" si="15"/>
        <v>4800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5500</v>
      </c>
      <c r="D56" s="29">
        <f t="shared" si="15"/>
        <v>5260.8695652173919</v>
      </c>
      <c r="E56" s="29">
        <f t="shared" si="15"/>
        <v>5041.666666666667</v>
      </c>
      <c r="F56" s="29">
        <f t="shared" si="15"/>
        <v>4840</v>
      </c>
      <c r="G56" s="29">
        <f t="shared" si="15"/>
        <v>5500</v>
      </c>
      <c r="H56" s="29">
        <f t="shared" si="15"/>
        <v>5270.833333333333</v>
      </c>
      <c r="I56" s="29">
        <f t="shared" si="15"/>
        <v>5060</v>
      </c>
      <c r="J56" s="29">
        <f t="shared" si="15"/>
        <v>5739.1304347826081</v>
      </c>
      <c r="K56" s="29">
        <f t="shared" si="15"/>
        <v>5500</v>
      </c>
      <c r="L56" s="29">
        <f t="shared" si="15"/>
        <v>5280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6000</v>
      </c>
      <c r="D57" s="29">
        <f t="shared" si="15"/>
        <v>5739.130434782609</v>
      </c>
      <c r="E57" s="29">
        <f t="shared" si="15"/>
        <v>5500</v>
      </c>
      <c r="F57" s="29">
        <f t="shared" si="15"/>
        <v>5279.9999999999991</v>
      </c>
      <c r="G57" s="29">
        <f t="shared" si="15"/>
        <v>6000</v>
      </c>
      <c r="H57" s="29">
        <f t="shared" si="15"/>
        <v>5750</v>
      </c>
      <c r="I57" s="29">
        <f t="shared" si="15"/>
        <v>5520</v>
      </c>
      <c r="J57" s="29">
        <f t="shared" si="15"/>
        <v>6260.869565217391</v>
      </c>
      <c r="K57" s="29">
        <f t="shared" si="15"/>
        <v>6000</v>
      </c>
      <c r="L57" s="29">
        <f t="shared" si="15"/>
        <v>5760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6500</v>
      </c>
      <c r="D58" s="29">
        <f t="shared" si="15"/>
        <v>6217.391304347826</v>
      </c>
      <c r="E58" s="29">
        <f t="shared" si="15"/>
        <v>5958.3333333333339</v>
      </c>
      <c r="F58" s="29">
        <f t="shared" si="15"/>
        <v>5719.9999999999991</v>
      </c>
      <c r="G58" s="29">
        <f t="shared" si="15"/>
        <v>6500</v>
      </c>
      <c r="H58" s="29">
        <f t="shared" si="15"/>
        <v>6229.166666666667</v>
      </c>
      <c r="I58" s="29">
        <f t="shared" si="15"/>
        <v>5980</v>
      </c>
      <c r="J58" s="29">
        <f t="shared" si="15"/>
        <v>6782.608695652174</v>
      </c>
      <c r="K58" s="29">
        <f t="shared" si="15"/>
        <v>6500</v>
      </c>
      <c r="L58" s="29">
        <f t="shared" si="15"/>
        <v>6240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7000</v>
      </c>
      <c r="D59" s="29">
        <f t="shared" si="15"/>
        <v>6695.652173913044</v>
      </c>
      <c r="E59" s="29">
        <f t="shared" si="15"/>
        <v>6416.666666666667</v>
      </c>
      <c r="F59" s="29">
        <f t="shared" si="15"/>
        <v>6159.9999999999991</v>
      </c>
      <c r="G59" s="29">
        <f t="shared" si="15"/>
        <v>7000</v>
      </c>
      <c r="H59" s="29">
        <f t="shared" si="15"/>
        <v>6708.3333333333339</v>
      </c>
      <c r="I59" s="29">
        <f t="shared" si="15"/>
        <v>6440</v>
      </c>
      <c r="J59" s="29">
        <f t="shared" si="15"/>
        <v>7304.347826086956</v>
      </c>
      <c r="K59" s="29">
        <f t="shared" si="15"/>
        <v>7000</v>
      </c>
      <c r="L59" s="29">
        <f t="shared" si="15"/>
        <v>6719.9999999999991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7500</v>
      </c>
      <c r="D60" s="29">
        <f t="shared" si="15"/>
        <v>7173.913043478261</v>
      </c>
      <c r="E60" s="29">
        <f t="shared" si="15"/>
        <v>6875.0000000000009</v>
      </c>
      <c r="F60" s="29">
        <f t="shared" si="15"/>
        <v>6599.9999999999991</v>
      </c>
      <c r="G60" s="29">
        <f t="shared" si="15"/>
        <v>7500</v>
      </c>
      <c r="H60" s="29">
        <f t="shared" si="15"/>
        <v>7187.5</v>
      </c>
      <c r="I60" s="29">
        <f t="shared" si="15"/>
        <v>6900</v>
      </c>
      <c r="J60" s="29">
        <f t="shared" si="15"/>
        <v>7826.086956521739</v>
      </c>
      <c r="K60" s="29">
        <f t="shared" si="15"/>
        <v>7500</v>
      </c>
      <c r="L60" s="29">
        <f t="shared" si="15"/>
        <v>7199.9999999999991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8000</v>
      </c>
      <c r="D61" s="29">
        <f t="shared" si="15"/>
        <v>7652.1739130434789</v>
      </c>
      <c r="E61" s="29">
        <f t="shared" si="15"/>
        <v>7333.3333333333339</v>
      </c>
      <c r="F61" s="29">
        <f t="shared" si="15"/>
        <v>7039.9999999999991</v>
      </c>
      <c r="G61" s="29">
        <f t="shared" si="15"/>
        <v>8000</v>
      </c>
      <c r="H61" s="29">
        <f t="shared" si="15"/>
        <v>7666.666666666667</v>
      </c>
      <c r="I61" s="29">
        <f t="shared" si="15"/>
        <v>7360</v>
      </c>
      <c r="J61" s="29">
        <f t="shared" si="15"/>
        <v>8347.826086956522</v>
      </c>
      <c r="K61" s="29">
        <f t="shared" si="15"/>
        <v>8000</v>
      </c>
      <c r="L61" s="29">
        <f t="shared" si="15"/>
        <v>7679.9999999999991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8200</v>
      </c>
      <c r="D62" s="29">
        <f t="shared" si="15"/>
        <v>7843.4782608695659</v>
      </c>
      <c r="E62" s="29">
        <f t="shared" si="15"/>
        <v>7516.666666666667</v>
      </c>
      <c r="F62" s="29">
        <f t="shared" si="15"/>
        <v>7215.9999999999991</v>
      </c>
      <c r="G62" s="29">
        <f t="shared" si="15"/>
        <v>8200</v>
      </c>
      <c r="H62" s="29">
        <f t="shared" si="15"/>
        <v>7858.3333333333339</v>
      </c>
      <c r="I62" s="29">
        <f t="shared" si="15"/>
        <v>7544</v>
      </c>
      <c r="J62" s="29">
        <f t="shared" si="15"/>
        <v>8556.5217391304341</v>
      </c>
      <c r="K62" s="29">
        <f t="shared" si="15"/>
        <v>8200</v>
      </c>
      <c r="L62" s="29">
        <f t="shared" si="15"/>
        <v>7871.9999999999991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8500</v>
      </c>
      <c r="D63" s="29">
        <f t="shared" si="15"/>
        <v>8130.434782608696</v>
      </c>
      <c r="E63" s="29">
        <f t="shared" si="15"/>
        <v>7791.666666666667</v>
      </c>
      <c r="F63" s="29">
        <f t="shared" si="15"/>
        <v>7479.9999999999991</v>
      </c>
      <c r="G63" s="29">
        <f t="shared" si="15"/>
        <v>8500</v>
      </c>
      <c r="H63" s="29">
        <f t="shared" si="15"/>
        <v>8145.8333333333339</v>
      </c>
      <c r="I63" s="29">
        <f t="shared" si="15"/>
        <v>7820</v>
      </c>
      <c r="J63" s="29">
        <f t="shared" si="15"/>
        <v>8869.565217391304</v>
      </c>
      <c r="K63" s="29">
        <f t="shared" si="15"/>
        <v>8500</v>
      </c>
      <c r="L63" s="29">
        <f t="shared" si="15"/>
        <v>8159.9999999999991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4.65" thickBo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61.8" customHeight="1" thickBot="1" x14ac:dyDescent="0.5">
      <c r="A67" s="69" t="s">
        <v>51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8"/>
    </row>
    <row r="68" spans="1:1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45">
      <c r="A69" s="1"/>
      <c r="B69" s="1"/>
      <c r="C69" s="1"/>
      <c r="D69" s="32" t="s">
        <v>50</v>
      </c>
      <c r="E69" s="38">
        <f>J32</f>
        <v>1</v>
      </c>
      <c r="F69" s="37" t="s">
        <v>62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25" t="str">
        <f>G17</f>
        <v>A+ 
OEM</v>
      </c>
      <c r="E70" s="70" t="s">
        <v>52</v>
      </c>
      <c r="F70" s="70"/>
      <c r="G70" s="7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>
        <f>G18</f>
        <v>3.64</v>
      </c>
      <c r="E71" s="25">
        <f>G20</f>
        <v>2.1800000000000002</v>
      </c>
      <c r="F71" s="25">
        <f>G22</f>
        <v>1.42</v>
      </c>
      <c r="G71" s="25">
        <v>1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 t="s">
        <v>57</v>
      </c>
      <c r="D72" s="3" t="s">
        <v>53</v>
      </c>
      <c r="E72" s="3" t="s">
        <v>54</v>
      </c>
      <c r="F72" s="3" t="s">
        <v>55</v>
      </c>
      <c r="G72" s="3" t="s">
        <v>56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58" t="s">
        <v>49</v>
      </c>
      <c r="C73" s="28">
        <v>500</v>
      </c>
      <c r="D73" s="29">
        <f>($C73/$E$69)/D$71</f>
        <v>137.36263736263737</v>
      </c>
      <c r="E73" s="29">
        <f t="shared" ref="E73:G88" si="16">($C73/$E$69)/E$71</f>
        <v>229.35779816513761</v>
      </c>
      <c r="F73" s="29">
        <f t="shared" si="16"/>
        <v>352.11267605633805</v>
      </c>
      <c r="G73" s="29">
        <f t="shared" si="16"/>
        <v>500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/>
      <c r="C74" s="28">
        <v>1000</v>
      </c>
      <c r="D74" s="29">
        <f t="shared" ref="D74:G90" si="17">($C74/$E$69)/D$71</f>
        <v>274.72527472527474</v>
      </c>
      <c r="E74" s="29">
        <f t="shared" si="16"/>
        <v>458.71559633027522</v>
      </c>
      <c r="F74" s="29">
        <f t="shared" si="16"/>
        <v>704.22535211267609</v>
      </c>
      <c r="G74" s="29">
        <f t="shared" si="16"/>
        <v>1000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1500</v>
      </c>
      <c r="D75" s="29">
        <f t="shared" si="17"/>
        <v>412.08791208791206</v>
      </c>
      <c r="E75" s="29">
        <f t="shared" si="16"/>
        <v>688.0733944954128</v>
      </c>
      <c r="F75" s="29">
        <f t="shared" si="16"/>
        <v>1056.3380281690143</v>
      </c>
      <c r="G75" s="29">
        <f t="shared" si="16"/>
        <v>1500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2000</v>
      </c>
      <c r="D76" s="29">
        <f t="shared" si="17"/>
        <v>549.45054945054949</v>
      </c>
      <c r="E76" s="29">
        <f t="shared" si="16"/>
        <v>917.43119266055044</v>
      </c>
      <c r="F76" s="29">
        <f t="shared" si="16"/>
        <v>1408.4507042253522</v>
      </c>
      <c r="G76" s="29">
        <f t="shared" si="16"/>
        <v>2000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2500</v>
      </c>
      <c r="D77" s="29">
        <f t="shared" si="17"/>
        <v>686.8131868131868</v>
      </c>
      <c r="E77" s="29">
        <f t="shared" si="16"/>
        <v>1146.788990825688</v>
      </c>
      <c r="F77" s="29">
        <f t="shared" si="16"/>
        <v>1760.5633802816903</v>
      </c>
      <c r="G77" s="29">
        <f t="shared" si="16"/>
        <v>2500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3000</v>
      </c>
      <c r="D78" s="29">
        <f t="shared" si="17"/>
        <v>824.17582417582412</v>
      </c>
      <c r="E78" s="29">
        <f t="shared" si="16"/>
        <v>1376.1467889908256</v>
      </c>
      <c r="F78" s="29">
        <f t="shared" si="16"/>
        <v>2112.6760563380285</v>
      </c>
      <c r="G78" s="29">
        <f t="shared" si="16"/>
        <v>3000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3500</v>
      </c>
      <c r="D79" s="29">
        <f t="shared" si="17"/>
        <v>961.53846153846155</v>
      </c>
      <c r="E79" s="29">
        <f t="shared" si="16"/>
        <v>1605.5045871559632</v>
      </c>
      <c r="F79" s="29">
        <f t="shared" si="16"/>
        <v>2464.7887323943664</v>
      </c>
      <c r="G79" s="29">
        <f t="shared" si="16"/>
        <v>3500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4000</v>
      </c>
      <c r="D80" s="29">
        <f t="shared" si="17"/>
        <v>1098.901098901099</v>
      </c>
      <c r="E80" s="29">
        <f t="shared" si="16"/>
        <v>1834.8623853211009</v>
      </c>
      <c r="F80" s="29">
        <f t="shared" si="16"/>
        <v>2816.9014084507044</v>
      </c>
      <c r="G80" s="29">
        <f t="shared" si="16"/>
        <v>4000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9" x14ac:dyDescent="0.45">
      <c r="A81" s="1"/>
      <c r="B81" s="58"/>
      <c r="C81" s="28">
        <v>4500</v>
      </c>
      <c r="D81" s="29">
        <f t="shared" si="17"/>
        <v>1236.2637362637363</v>
      </c>
      <c r="E81" s="29">
        <f t="shared" si="16"/>
        <v>2064.2201834862385</v>
      </c>
      <c r="F81" s="29">
        <f t="shared" si="16"/>
        <v>3169.0140845070423</v>
      </c>
      <c r="G81" s="29">
        <f t="shared" si="16"/>
        <v>4500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9" x14ac:dyDescent="0.45">
      <c r="A82" s="1"/>
      <c r="B82" s="58"/>
      <c r="C82" s="28">
        <v>5000</v>
      </c>
      <c r="D82" s="29">
        <f t="shared" si="17"/>
        <v>1373.6263736263736</v>
      </c>
      <c r="E82" s="29">
        <f t="shared" si="16"/>
        <v>2293.5779816513759</v>
      </c>
      <c r="F82" s="29">
        <f t="shared" si="16"/>
        <v>3521.1267605633807</v>
      </c>
      <c r="G82" s="29">
        <f t="shared" si="16"/>
        <v>5000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9" x14ac:dyDescent="0.45">
      <c r="A83" s="1"/>
      <c r="B83" s="58"/>
      <c r="C83" s="28">
        <v>5500</v>
      </c>
      <c r="D83" s="29">
        <f t="shared" si="17"/>
        <v>1510.9890109890109</v>
      </c>
      <c r="E83" s="29">
        <f t="shared" si="16"/>
        <v>2522.9357798165138</v>
      </c>
      <c r="F83" s="29">
        <f t="shared" si="16"/>
        <v>3873.2394366197186</v>
      </c>
      <c r="G83" s="29">
        <f t="shared" si="16"/>
        <v>5500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9" x14ac:dyDescent="0.45">
      <c r="A84" s="1"/>
      <c r="B84" s="58"/>
      <c r="C84" s="28">
        <v>6000</v>
      </c>
      <c r="D84" s="29">
        <f t="shared" si="17"/>
        <v>1648.3516483516482</v>
      </c>
      <c r="E84" s="29">
        <f t="shared" si="16"/>
        <v>2752.2935779816512</v>
      </c>
      <c r="F84" s="29">
        <f t="shared" si="16"/>
        <v>4225.352112676057</v>
      </c>
      <c r="G84" s="29">
        <f t="shared" si="16"/>
        <v>6000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9" x14ac:dyDescent="0.45">
      <c r="A85" s="1"/>
      <c r="B85" s="58"/>
      <c r="C85" s="28">
        <v>6500</v>
      </c>
      <c r="D85" s="29">
        <f t="shared" si="17"/>
        <v>1785.7142857142856</v>
      </c>
      <c r="E85" s="29">
        <f t="shared" si="16"/>
        <v>2981.6513761467886</v>
      </c>
      <c r="F85" s="29">
        <f t="shared" si="16"/>
        <v>4577.4647887323945</v>
      </c>
      <c r="G85" s="29">
        <f t="shared" si="16"/>
        <v>6500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9" x14ac:dyDescent="0.45">
      <c r="A86" s="1"/>
      <c r="B86" s="58"/>
      <c r="C86" s="28">
        <v>7000</v>
      </c>
      <c r="D86" s="29">
        <f t="shared" si="17"/>
        <v>1923.0769230769231</v>
      </c>
      <c r="E86" s="29">
        <f t="shared" si="16"/>
        <v>3211.0091743119265</v>
      </c>
      <c r="F86" s="29">
        <f t="shared" si="16"/>
        <v>4929.5774647887329</v>
      </c>
      <c r="G86" s="29">
        <f t="shared" si="16"/>
        <v>7000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9" x14ac:dyDescent="0.45">
      <c r="A87" s="1"/>
      <c r="B87" s="58"/>
      <c r="C87" s="28">
        <v>7500</v>
      </c>
      <c r="D87" s="29">
        <f t="shared" si="17"/>
        <v>2060.4395604395604</v>
      </c>
      <c r="E87" s="29">
        <f t="shared" si="16"/>
        <v>3440.3669724770639</v>
      </c>
      <c r="F87" s="29">
        <f t="shared" si="16"/>
        <v>5281.6901408450703</v>
      </c>
      <c r="G87" s="29">
        <f t="shared" si="16"/>
        <v>7500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9" x14ac:dyDescent="0.45">
      <c r="A88" s="1"/>
      <c r="B88" s="58"/>
      <c r="C88" s="28">
        <v>8000</v>
      </c>
      <c r="D88" s="29">
        <f t="shared" si="17"/>
        <v>2197.802197802198</v>
      </c>
      <c r="E88" s="29">
        <f t="shared" si="16"/>
        <v>3669.7247706422017</v>
      </c>
      <c r="F88" s="29">
        <f t="shared" si="16"/>
        <v>5633.8028169014087</v>
      </c>
      <c r="G88" s="29">
        <f t="shared" si="16"/>
        <v>8000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9" x14ac:dyDescent="0.45">
      <c r="A89" s="1"/>
      <c r="B89" s="58"/>
      <c r="C89" s="28">
        <v>8200</v>
      </c>
      <c r="D89" s="29">
        <f t="shared" si="17"/>
        <v>2252.7472527472528</v>
      </c>
      <c r="E89" s="29">
        <f t="shared" si="17"/>
        <v>3761.4678899082564</v>
      </c>
      <c r="F89" s="29">
        <f t="shared" si="17"/>
        <v>5774.6478873239439</v>
      </c>
      <c r="G89" s="29">
        <f t="shared" si="17"/>
        <v>8200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9" x14ac:dyDescent="0.45">
      <c r="A90" s="1"/>
      <c r="B90" s="58"/>
      <c r="C90" s="28">
        <v>8500</v>
      </c>
      <c r="D90" s="29">
        <f t="shared" si="17"/>
        <v>2335.164835164835</v>
      </c>
      <c r="E90" s="29">
        <f t="shared" si="17"/>
        <v>3899.0825688073392</v>
      </c>
      <c r="F90" s="29">
        <f t="shared" si="17"/>
        <v>5985.9154929577471</v>
      </c>
      <c r="G90" s="29">
        <f t="shared" si="17"/>
        <v>8500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9" ht="14.65" thickBo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9" ht="61.8" customHeight="1" thickBot="1" x14ac:dyDescent="0.5">
      <c r="A92" s="69" t="s">
        <v>58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8"/>
    </row>
    <row r="93" spans="1:19" ht="1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36" t="s">
        <v>64</v>
      </c>
      <c r="Q93" s="35">
        <v>1.6093440000000001</v>
      </c>
      <c r="R93" s="1"/>
    </row>
    <row r="94" spans="1:19" x14ac:dyDescent="0.45">
      <c r="A94" s="1"/>
      <c r="B94" s="1"/>
      <c r="C94" s="1"/>
      <c r="D94" s="1" t="s">
        <v>63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9" x14ac:dyDescent="0.45">
      <c r="A95" s="1"/>
      <c r="B95" s="1"/>
      <c r="C95" s="1"/>
      <c r="D95" s="1" t="s">
        <v>59</v>
      </c>
      <c r="E95" s="37">
        <v>4.8</v>
      </c>
      <c r="F95" s="1"/>
      <c r="G95" s="1"/>
      <c r="H95" s="1"/>
      <c r="I95" s="1" t="s">
        <v>61</v>
      </c>
      <c r="J95" s="1"/>
      <c r="K95" s="1"/>
      <c r="L95" s="37">
        <f>D7</f>
        <v>1078.47</v>
      </c>
      <c r="M95" s="1"/>
      <c r="N95" s="1"/>
      <c r="O95" s="1"/>
      <c r="P95" s="1"/>
      <c r="Q95" s="1"/>
      <c r="R95" s="1"/>
    </row>
    <row r="96" spans="1:19" x14ac:dyDescent="0.45">
      <c r="A96" s="1"/>
      <c r="B96" s="1"/>
      <c r="C96" s="1" t="s">
        <v>57</v>
      </c>
      <c r="D96" s="3" t="s">
        <v>53</v>
      </c>
      <c r="E96" s="3" t="s">
        <v>54</v>
      </c>
      <c r="F96" s="3" t="s">
        <v>55</v>
      </c>
      <c r="G96" s="3" t="s">
        <v>56</v>
      </c>
      <c r="H96" s="1"/>
      <c r="I96" s="27" t="s">
        <v>60</v>
      </c>
      <c r="J96" s="18" t="s">
        <v>53</v>
      </c>
      <c r="K96" s="3" t="s">
        <v>54</v>
      </c>
      <c r="L96" s="3" t="s">
        <v>55</v>
      </c>
      <c r="M96" s="3" t="s">
        <v>56</v>
      </c>
      <c r="N96" s="1"/>
      <c r="O96" s="27" t="s">
        <v>65</v>
      </c>
      <c r="P96" s="18" t="s">
        <v>53</v>
      </c>
      <c r="Q96" s="3" t="s">
        <v>54</v>
      </c>
      <c r="R96" s="3" t="s">
        <v>55</v>
      </c>
      <c r="S96" s="3" t="s">
        <v>56</v>
      </c>
    </row>
    <row r="97" spans="1:19" x14ac:dyDescent="0.45">
      <c r="A97" s="1"/>
      <c r="B97" s="58" t="s">
        <v>49</v>
      </c>
      <c r="C97" s="28">
        <v>500</v>
      </c>
      <c r="D97" s="29">
        <f>D73/$E$95</f>
        <v>28.61721611721612</v>
      </c>
      <c r="E97" s="29">
        <f t="shared" ref="E97:G97" si="18">E73/$E$95</f>
        <v>47.782874617737001</v>
      </c>
      <c r="F97" s="29">
        <f t="shared" si="18"/>
        <v>73.356807511737102</v>
      </c>
      <c r="G97" s="29">
        <f t="shared" si="18"/>
        <v>104.16666666666667</v>
      </c>
      <c r="H97" s="58" t="s">
        <v>49</v>
      </c>
      <c r="I97" s="49">
        <v>500</v>
      </c>
      <c r="J97" s="50">
        <f>D97/$L$95 * 60</f>
        <v>1.5921008160013419</v>
      </c>
      <c r="K97" s="50">
        <f t="shared" ref="K97:M112" si="19">E97/$L$95 * 60</f>
        <v>2.6583701698371023</v>
      </c>
      <c r="L97" s="50">
        <f t="shared" si="19"/>
        <v>4.0811598382006231</v>
      </c>
      <c r="M97" s="50">
        <f t="shared" si="19"/>
        <v>5.7952469702448841</v>
      </c>
      <c r="N97" s="1"/>
      <c r="O97" s="49">
        <v>500</v>
      </c>
      <c r="P97" s="50">
        <f>J97*$Q$93</f>
        <v>2.5622378956268639</v>
      </c>
      <c r="Q97" s="50">
        <f t="shared" ref="Q97:S112" si="20">K97*$Q$93</f>
        <v>4.2782320826063218</v>
      </c>
      <c r="R97" s="50">
        <f t="shared" si="20"/>
        <v>6.567990098649144</v>
      </c>
      <c r="S97" s="50">
        <f t="shared" si="20"/>
        <v>9.3265459400817843</v>
      </c>
    </row>
    <row r="98" spans="1:19" x14ac:dyDescent="0.45">
      <c r="A98" s="1"/>
      <c r="B98" s="58"/>
      <c r="C98" s="28">
        <v>1000</v>
      </c>
      <c r="D98" s="29">
        <f t="shared" ref="D98:G113" si="21">D74/$E$95</f>
        <v>57.234432234432241</v>
      </c>
      <c r="E98" s="29">
        <f t="shared" si="21"/>
        <v>95.565749235474001</v>
      </c>
      <c r="F98" s="29">
        <f t="shared" si="21"/>
        <v>146.7136150234742</v>
      </c>
      <c r="G98" s="29">
        <f t="shared" si="21"/>
        <v>208.33333333333334</v>
      </c>
      <c r="H98" s="58"/>
      <c r="I98" s="51">
        <v>1000</v>
      </c>
      <c r="J98" s="50">
        <f t="shared" ref="J98:M114" si="22">D98/$L$95 * 60</f>
        <v>3.1842016320026838</v>
      </c>
      <c r="K98" s="50">
        <f t="shared" si="19"/>
        <v>5.3167403396742046</v>
      </c>
      <c r="L98" s="50">
        <f t="shared" si="19"/>
        <v>8.1623196764012462</v>
      </c>
      <c r="M98" s="50">
        <f t="shared" si="19"/>
        <v>11.590493940489768</v>
      </c>
      <c r="N98" s="1"/>
      <c r="O98" s="51">
        <v>1000</v>
      </c>
      <c r="P98" s="50">
        <f t="shared" ref="P98:S114" si="23">J98*$Q$93</f>
        <v>5.1244757912537278</v>
      </c>
      <c r="Q98" s="50">
        <f t="shared" si="20"/>
        <v>8.5564641652126436</v>
      </c>
      <c r="R98" s="50">
        <f t="shared" si="20"/>
        <v>13.135980197298288</v>
      </c>
      <c r="S98" s="50">
        <f t="shared" si="20"/>
        <v>18.653091880163569</v>
      </c>
    </row>
    <row r="99" spans="1:19" x14ac:dyDescent="0.45">
      <c r="A99" s="1"/>
      <c r="B99" s="58"/>
      <c r="C99" s="28">
        <v>1500</v>
      </c>
      <c r="D99" s="29">
        <f t="shared" si="21"/>
        <v>85.85164835164835</v>
      </c>
      <c r="E99" s="29">
        <f t="shared" si="21"/>
        <v>143.348623853211</v>
      </c>
      <c r="F99" s="29">
        <f t="shared" si="21"/>
        <v>220.07042253521132</v>
      </c>
      <c r="G99" s="29">
        <f t="shared" si="21"/>
        <v>312.5</v>
      </c>
      <c r="H99" s="58"/>
      <c r="I99" s="51">
        <v>1500</v>
      </c>
      <c r="J99" s="50">
        <f t="shared" si="22"/>
        <v>4.7763024480040253</v>
      </c>
      <c r="K99" s="50">
        <f t="shared" si="19"/>
        <v>7.9751105095113077</v>
      </c>
      <c r="L99" s="50">
        <f t="shared" si="19"/>
        <v>12.243479514601871</v>
      </c>
      <c r="M99" s="50">
        <f t="shared" si="19"/>
        <v>17.385740910734651</v>
      </c>
      <c r="N99" s="1"/>
      <c r="O99" s="51">
        <v>1500</v>
      </c>
      <c r="P99" s="50">
        <f t="shared" si="23"/>
        <v>7.6867136868805908</v>
      </c>
      <c r="Q99" s="50">
        <f t="shared" si="20"/>
        <v>12.834696247818966</v>
      </c>
      <c r="R99" s="50">
        <f t="shared" si="20"/>
        <v>19.703970295947435</v>
      </c>
      <c r="S99" s="50">
        <f t="shared" si="20"/>
        <v>27.979637820245348</v>
      </c>
    </row>
    <row r="100" spans="1:19" x14ac:dyDescent="0.45">
      <c r="A100" s="1"/>
      <c r="B100" s="58"/>
      <c r="C100" s="28">
        <v>2000</v>
      </c>
      <c r="D100" s="29">
        <f t="shared" si="21"/>
        <v>114.46886446886448</v>
      </c>
      <c r="E100" s="29">
        <f t="shared" si="21"/>
        <v>191.131498470948</v>
      </c>
      <c r="F100" s="29">
        <f t="shared" si="21"/>
        <v>293.42723004694841</v>
      </c>
      <c r="G100" s="29">
        <f t="shared" si="21"/>
        <v>416.66666666666669</v>
      </c>
      <c r="H100" s="58"/>
      <c r="I100" s="51">
        <v>2000</v>
      </c>
      <c r="J100" s="50">
        <f t="shared" si="22"/>
        <v>6.3684032640053676</v>
      </c>
      <c r="K100" s="50">
        <f t="shared" si="19"/>
        <v>10.633480679348409</v>
      </c>
      <c r="L100" s="50">
        <f t="shared" si="19"/>
        <v>16.324639352802492</v>
      </c>
      <c r="M100" s="50">
        <f t="shared" si="19"/>
        <v>23.180987880979536</v>
      </c>
      <c r="N100" s="1"/>
      <c r="O100" s="51">
        <v>2000</v>
      </c>
      <c r="P100" s="50">
        <f t="shared" si="23"/>
        <v>10.248951582507456</v>
      </c>
      <c r="Q100" s="50">
        <f t="shared" si="20"/>
        <v>17.112928330425287</v>
      </c>
      <c r="R100" s="50">
        <f t="shared" si="20"/>
        <v>26.271960394596576</v>
      </c>
      <c r="S100" s="50">
        <f t="shared" si="20"/>
        <v>37.306183760327137</v>
      </c>
    </row>
    <row r="101" spans="1:19" x14ac:dyDescent="0.45">
      <c r="A101" s="1"/>
      <c r="B101" s="58"/>
      <c r="C101" s="28">
        <v>2500</v>
      </c>
      <c r="D101" s="29">
        <f t="shared" si="21"/>
        <v>143.08608058608058</v>
      </c>
      <c r="E101" s="29">
        <f t="shared" si="21"/>
        <v>238.91437308868501</v>
      </c>
      <c r="F101" s="29">
        <f t="shared" si="21"/>
        <v>366.7840375586855</v>
      </c>
      <c r="G101" s="29">
        <f t="shared" si="21"/>
        <v>520.83333333333337</v>
      </c>
      <c r="H101" s="58"/>
      <c r="I101" s="51">
        <v>2500</v>
      </c>
      <c r="J101" s="50">
        <f t="shared" si="22"/>
        <v>7.9605040800067082</v>
      </c>
      <c r="K101" s="50">
        <f t="shared" si="19"/>
        <v>13.291850849185513</v>
      </c>
      <c r="L101" s="50">
        <f t="shared" si="19"/>
        <v>20.405799191003112</v>
      </c>
      <c r="M101" s="50">
        <f t="shared" si="19"/>
        <v>28.976234851224419</v>
      </c>
      <c r="N101" s="1"/>
      <c r="O101" s="51">
        <v>2500</v>
      </c>
      <c r="P101" s="50">
        <f t="shared" si="23"/>
        <v>12.811189478134317</v>
      </c>
      <c r="Q101" s="50">
        <f t="shared" si="20"/>
        <v>21.391160413031614</v>
      </c>
      <c r="R101" s="50">
        <f t="shared" si="20"/>
        <v>32.839950493245716</v>
      </c>
      <c r="S101" s="50">
        <f t="shared" si="20"/>
        <v>46.632729700408916</v>
      </c>
    </row>
    <row r="102" spans="1:19" x14ac:dyDescent="0.45">
      <c r="A102" s="1"/>
      <c r="B102" s="58"/>
      <c r="C102" s="28">
        <v>3000</v>
      </c>
      <c r="D102" s="29">
        <f t="shared" si="21"/>
        <v>171.7032967032967</v>
      </c>
      <c r="E102" s="29">
        <f t="shared" si="21"/>
        <v>286.69724770642199</v>
      </c>
      <c r="F102" s="29">
        <f t="shared" si="21"/>
        <v>440.14084507042264</v>
      </c>
      <c r="G102" s="29">
        <f t="shared" si="21"/>
        <v>625</v>
      </c>
      <c r="H102" s="58"/>
      <c r="I102" s="51">
        <v>3000</v>
      </c>
      <c r="J102" s="50">
        <f t="shared" si="22"/>
        <v>9.5526048960080505</v>
      </c>
      <c r="K102" s="50">
        <f t="shared" si="19"/>
        <v>15.950221019022615</v>
      </c>
      <c r="L102" s="50">
        <f t="shared" si="19"/>
        <v>24.486959029203742</v>
      </c>
      <c r="M102" s="50">
        <f t="shared" si="19"/>
        <v>34.771481821469301</v>
      </c>
      <c r="N102" s="1"/>
      <c r="O102" s="51">
        <v>3000</v>
      </c>
      <c r="P102" s="50">
        <f t="shared" si="23"/>
        <v>15.373427373761182</v>
      </c>
      <c r="Q102" s="50">
        <f t="shared" si="20"/>
        <v>25.669392495637933</v>
      </c>
      <c r="R102" s="50">
        <f t="shared" si="20"/>
        <v>39.407940591894871</v>
      </c>
      <c r="S102" s="50">
        <f t="shared" si="20"/>
        <v>55.959275640490695</v>
      </c>
    </row>
    <row r="103" spans="1:19" x14ac:dyDescent="0.45">
      <c r="A103" s="1"/>
      <c r="B103" s="58"/>
      <c r="C103" s="28">
        <v>3500</v>
      </c>
      <c r="D103" s="29">
        <f t="shared" si="21"/>
        <v>200.32051282051282</v>
      </c>
      <c r="E103" s="29">
        <f t="shared" si="21"/>
        <v>334.48012232415903</v>
      </c>
      <c r="F103" s="29">
        <f t="shared" si="21"/>
        <v>513.49765258215973</v>
      </c>
      <c r="G103" s="29">
        <f t="shared" si="21"/>
        <v>729.16666666666674</v>
      </c>
      <c r="H103" s="58"/>
      <c r="I103" s="51">
        <v>3500</v>
      </c>
      <c r="J103" s="50">
        <f t="shared" si="22"/>
        <v>11.144705712009392</v>
      </c>
      <c r="K103" s="50">
        <f t="shared" si="19"/>
        <v>18.60859118885972</v>
      </c>
      <c r="L103" s="50">
        <f t="shared" si="19"/>
        <v>28.568118867404365</v>
      </c>
      <c r="M103" s="50">
        <f t="shared" si="19"/>
        <v>40.566728791714191</v>
      </c>
      <c r="N103" s="1"/>
      <c r="O103" s="51">
        <v>3500</v>
      </c>
      <c r="P103" s="50">
        <f t="shared" si="23"/>
        <v>17.935665269388043</v>
      </c>
      <c r="Q103" s="50">
        <f t="shared" si="20"/>
        <v>29.947624578244259</v>
      </c>
      <c r="R103" s="50">
        <f t="shared" si="20"/>
        <v>45.975930690544011</v>
      </c>
      <c r="S103" s="50">
        <f t="shared" si="20"/>
        <v>65.285821580572488</v>
      </c>
    </row>
    <row r="104" spans="1:19" x14ac:dyDescent="0.45">
      <c r="A104" s="1"/>
      <c r="B104" s="58"/>
      <c r="C104" s="28">
        <v>4000</v>
      </c>
      <c r="D104" s="29">
        <f t="shared" si="21"/>
        <v>228.93772893772896</v>
      </c>
      <c r="E104" s="29">
        <f t="shared" si="21"/>
        <v>382.26299694189601</v>
      </c>
      <c r="F104" s="29">
        <f t="shared" si="21"/>
        <v>586.85446009389682</v>
      </c>
      <c r="G104" s="29">
        <f t="shared" si="21"/>
        <v>833.33333333333337</v>
      </c>
      <c r="H104" s="58"/>
      <c r="I104" s="51">
        <v>4000</v>
      </c>
      <c r="J104" s="50">
        <f t="shared" si="22"/>
        <v>12.736806528010735</v>
      </c>
      <c r="K104" s="50">
        <f t="shared" si="19"/>
        <v>21.266961358696818</v>
      </c>
      <c r="L104" s="50">
        <f t="shared" si="19"/>
        <v>32.649278705604985</v>
      </c>
      <c r="M104" s="50">
        <f t="shared" si="19"/>
        <v>46.361975761959073</v>
      </c>
      <c r="N104" s="1"/>
      <c r="O104" s="51">
        <v>4000</v>
      </c>
      <c r="P104" s="50">
        <f t="shared" si="23"/>
        <v>20.497903165014911</v>
      </c>
      <c r="Q104" s="50">
        <f t="shared" si="20"/>
        <v>34.225856660850575</v>
      </c>
      <c r="R104" s="50">
        <f t="shared" si="20"/>
        <v>52.543920789193152</v>
      </c>
      <c r="S104" s="50">
        <f t="shared" si="20"/>
        <v>74.612367520654274</v>
      </c>
    </row>
    <row r="105" spans="1:19" x14ac:dyDescent="0.45">
      <c r="A105" s="1"/>
      <c r="B105" s="58"/>
      <c r="C105" s="28">
        <v>4500</v>
      </c>
      <c r="D105" s="29">
        <f t="shared" si="21"/>
        <v>257.55494505494505</v>
      </c>
      <c r="E105" s="29">
        <f t="shared" si="21"/>
        <v>430.04587155963304</v>
      </c>
      <c r="F105" s="29">
        <f t="shared" si="21"/>
        <v>660.21126760563379</v>
      </c>
      <c r="G105" s="29">
        <f t="shared" si="21"/>
        <v>937.5</v>
      </c>
      <c r="H105" s="58"/>
      <c r="I105" s="51">
        <v>4500</v>
      </c>
      <c r="J105" s="50">
        <f t="shared" si="22"/>
        <v>14.328907344012075</v>
      </c>
      <c r="K105" s="50">
        <f t="shared" si="19"/>
        <v>23.925331528533924</v>
      </c>
      <c r="L105" s="50">
        <f t="shared" si="19"/>
        <v>36.730438543805604</v>
      </c>
      <c r="M105" s="50">
        <f t="shared" si="19"/>
        <v>52.157222732203948</v>
      </c>
      <c r="N105" s="1"/>
      <c r="O105" s="51">
        <v>4500</v>
      </c>
      <c r="P105" s="50">
        <f t="shared" si="23"/>
        <v>23.060141060641769</v>
      </c>
      <c r="Q105" s="50">
        <f t="shared" si="20"/>
        <v>38.504088743456904</v>
      </c>
      <c r="R105" s="50">
        <f t="shared" si="20"/>
        <v>59.111910887842292</v>
      </c>
      <c r="S105" s="50">
        <f t="shared" si="20"/>
        <v>83.938913460736032</v>
      </c>
    </row>
    <row r="106" spans="1:19" x14ac:dyDescent="0.45">
      <c r="A106" s="1"/>
      <c r="B106" s="58"/>
      <c r="C106" s="28">
        <v>5000</v>
      </c>
      <c r="D106" s="29">
        <f t="shared" si="21"/>
        <v>286.17216117216117</v>
      </c>
      <c r="E106" s="29">
        <f t="shared" si="21"/>
        <v>477.82874617737002</v>
      </c>
      <c r="F106" s="29">
        <f t="shared" si="21"/>
        <v>733.568075117371</v>
      </c>
      <c r="G106" s="29">
        <f t="shared" si="21"/>
        <v>1041.6666666666667</v>
      </c>
      <c r="H106" s="58"/>
      <c r="I106" s="51">
        <v>5000</v>
      </c>
      <c r="J106" s="50">
        <f t="shared" si="22"/>
        <v>15.921008160013416</v>
      </c>
      <c r="K106" s="50">
        <f t="shared" si="19"/>
        <v>26.583701698371026</v>
      </c>
      <c r="L106" s="50">
        <f t="shared" si="19"/>
        <v>40.811598382006224</v>
      </c>
      <c r="M106" s="50">
        <f t="shared" si="19"/>
        <v>57.952469702448838</v>
      </c>
      <c r="N106" s="1"/>
      <c r="O106" s="51">
        <v>5000</v>
      </c>
      <c r="P106" s="50">
        <f t="shared" si="23"/>
        <v>25.622378956268633</v>
      </c>
      <c r="Q106" s="50">
        <f t="shared" si="20"/>
        <v>42.782320826063227</v>
      </c>
      <c r="R106" s="50">
        <f t="shared" si="20"/>
        <v>65.679900986491432</v>
      </c>
      <c r="S106" s="50">
        <f t="shared" si="20"/>
        <v>93.265459400817832</v>
      </c>
    </row>
    <row r="107" spans="1:19" x14ac:dyDescent="0.45">
      <c r="A107" s="1"/>
      <c r="B107" s="58"/>
      <c r="C107" s="28">
        <v>5500</v>
      </c>
      <c r="D107" s="29">
        <f t="shared" si="21"/>
        <v>314.78937728937728</v>
      </c>
      <c r="E107" s="29">
        <f t="shared" si="21"/>
        <v>525.61162079510711</v>
      </c>
      <c r="F107" s="29">
        <f t="shared" si="21"/>
        <v>806.92488262910808</v>
      </c>
      <c r="G107" s="29">
        <f t="shared" si="21"/>
        <v>1145.8333333333335</v>
      </c>
      <c r="H107" s="58"/>
      <c r="I107" s="51">
        <v>5500</v>
      </c>
      <c r="J107" s="50">
        <f t="shared" si="22"/>
        <v>17.51310897601476</v>
      </c>
      <c r="K107" s="50">
        <f t="shared" si="19"/>
        <v>29.242071868208136</v>
      </c>
      <c r="L107" s="50">
        <f t="shared" si="19"/>
        <v>44.892758220206851</v>
      </c>
      <c r="M107" s="50">
        <f t="shared" si="19"/>
        <v>63.747716672693727</v>
      </c>
      <c r="N107" s="1"/>
      <c r="O107" s="51">
        <v>5500</v>
      </c>
      <c r="P107" s="50">
        <f t="shared" si="23"/>
        <v>28.184616851895498</v>
      </c>
      <c r="Q107" s="50">
        <f t="shared" si="20"/>
        <v>47.060552908669557</v>
      </c>
      <c r="R107" s="50">
        <f t="shared" si="20"/>
        <v>72.24789108514058</v>
      </c>
      <c r="S107" s="50">
        <f t="shared" si="20"/>
        <v>102.59200534089962</v>
      </c>
    </row>
    <row r="108" spans="1:19" x14ac:dyDescent="0.45">
      <c r="A108" s="1"/>
      <c r="B108" s="58"/>
      <c r="C108" s="28">
        <v>6000</v>
      </c>
      <c r="D108" s="29">
        <f t="shared" si="21"/>
        <v>343.4065934065934</v>
      </c>
      <c r="E108" s="29">
        <f t="shared" si="21"/>
        <v>573.39449541284398</v>
      </c>
      <c r="F108" s="29">
        <f t="shared" si="21"/>
        <v>880.28169014084528</v>
      </c>
      <c r="G108" s="29">
        <f t="shared" si="21"/>
        <v>1250</v>
      </c>
      <c r="H108" s="58"/>
      <c r="I108" s="51">
        <v>6000</v>
      </c>
      <c r="J108" s="50">
        <f t="shared" si="22"/>
        <v>19.105209792016101</v>
      </c>
      <c r="K108" s="50">
        <f t="shared" si="19"/>
        <v>31.900442038045231</v>
      </c>
      <c r="L108" s="50">
        <f t="shared" si="19"/>
        <v>48.973918058407484</v>
      </c>
      <c r="M108" s="50">
        <f t="shared" si="19"/>
        <v>69.542963642938602</v>
      </c>
      <c r="N108" s="1"/>
      <c r="O108" s="51">
        <v>6000</v>
      </c>
      <c r="P108" s="50">
        <f t="shared" si="23"/>
        <v>30.746854747522363</v>
      </c>
      <c r="Q108" s="50">
        <f t="shared" si="20"/>
        <v>51.338784991275865</v>
      </c>
      <c r="R108" s="50">
        <f t="shared" si="20"/>
        <v>78.815881183789742</v>
      </c>
      <c r="S108" s="50">
        <f t="shared" si="20"/>
        <v>111.91855128098139</v>
      </c>
    </row>
    <row r="109" spans="1:19" x14ac:dyDescent="0.45">
      <c r="A109" s="1"/>
      <c r="B109" s="58"/>
      <c r="C109" s="28">
        <v>6500</v>
      </c>
      <c r="D109" s="29">
        <f t="shared" si="21"/>
        <v>372.02380952380952</v>
      </c>
      <c r="E109" s="29">
        <f t="shared" si="21"/>
        <v>621.17737003058096</v>
      </c>
      <c r="F109" s="29">
        <f t="shared" si="21"/>
        <v>953.63849765258226</v>
      </c>
      <c r="G109" s="29">
        <f t="shared" si="21"/>
        <v>1354.1666666666667</v>
      </c>
      <c r="H109" s="58"/>
      <c r="I109" s="51">
        <v>6500</v>
      </c>
      <c r="J109" s="50">
        <f t="shared" si="22"/>
        <v>20.697310608017442</v>
      </c>
      <c r="K109" s="50">
        <f t="shared" si="19"/>
        <v>34.558812207882326</v>
      </c>
      <c r="L109" s="50">
        <f t="shared" si="19"/>
        <v>53.055077896608097</v>
      </c>
      <c r="M109" s="50">
        <f t="shared" si="19"/>
        <v>75.338210613183492</v>
      </c>
      <c r="N109" s="1"/>
      <c r="O109" s="51">
        <v>6500</v>
      </c>
      <c r="P109" s="50">
        <f t="shared" si="23"/>
        <v>33.309092643149228</v>
      </c>
      <c r="Q109" s="50">
        <f t="shared" si="20"/>
        <v>55.617017073882181</v>
      </c>
      <c r="R109" s="50">
        <f t="shared" si="20"/>
        <v>85.383871282438861</v>
      </c>
      <c r="S109" s="50">
        <f t="shared" si="20"/>
        <v>121.24509722106318</v>
      </c>
    </row>
    <row r="110" spans="1:19" x14ac:dyDescent="0.45">
      <c r="A110" s="1"/>
      <c r="B110" s="58"/>
      <c r="C110" s="28">
        <v>7000</v>
      </c>
      <c r="D110" s="29">
        <f t="shared" si="21"/>
        <v>400.64102564102564</v>
      </c>
      <c r="E110" s="29">
        <f t="shared" si="21"/>
        <v>668.96024464831805</v>
      </c>
      <c r="F110" s="29">
        <f t="shared" si="21"/>
        <v>1026.9953051643195</v>
      </c>
      <c r="G110" s="29">
        <f t="shared" si="21"/>
        <v>1458.3333333333335</v>
      </c>
      <c r="H110" s="58"/>
      <c r="I110" s="51">
        <v>7000</v>
      </c>
      <c r="J110" s="50">
        <f t="shared" si="22"/>
        <v>22.289411424018784</v>
      </c>
      <c r="K110" s="50">
        <f t="shared" si="19"/>
        <v>37.217182377719439</v>
      </c>
      <c r="L110" s="50">
        <f t="shared" si="19"/>
        <v>57.136237734808731</v>
      </c>
      <c r="M110" s="50">
        <f t="shared" si="19"/>
        <v>81.133457583428381</v>
      </c>
      <c r="N110" s="1"/>
      <c r="O110" s="51">
        <v>7000</v>
      </c>
      <c r="P110" s="50">
        <f t="shared" si="23"/>
        <v>35.871330538776085</v>
      </c>
      <c r="Q110" s="50">
        <f t="shared" si="20"/>
        <v>59.895249156488518</v>
      </c>
      <c r="R110" s="50">
        <f t="shared" si="20"/>
        <v>91.951861381088023</v>
      </c>
      <c r="S110" s="50">
        <f t="shared" si="20"/>
        <v>130.57164316114498</v>
      </c>
    </row>
    <row r="111" spans="1:19" x14ac:dyDescent="0.45">
      <c r="A111" s="1"/>
      <c r="B111" s="58"/>
      <c r="C111" s="28">
        <v>7500</v>
      </c>
      <c r="D111" s="29">
        <f t="shared" si="21"/>
        <v>429.25824175824175</v>
      </c>
      <c r="E111" s="29">
        <f t="shared" si="21"/>
        <v>716.74311926605503</v>
      </c>
      <c r="F111" s="29">
        <f t="shared" si="21"/>
        <v>1100.3521126760563</v>
      </c>
      <c r="G111" s="29">
        <f t="shared" si="21"/>
        <v>1562.5</v>
      </c>
      <c r="H111" s="58"/>
      <c r="I111" s="51">
        <v>7500</v>
      </c>
      <c r="J111" s="50">
        <f t="shared" si="22"/>
        <v>23.881512240020125</v>
      </c>
      <c r="K111" s="50">
        <f t="shared" si="19"/>
        <v>39.875552547556538</v>
      </c>
      <c r="L111" s="50">
        <f t="shared" si="19"/>
        <v>61.217397573009336</v>
      </c>
      <c r="M111" s="50">
        <f t="shared" si="19"/>
        <v>86.928704553673256</v>
      </c>
      <c r="N111" s="1"/>
      <c r="O111" s="51">
        <v>7500</v>
      </c>
      <c r="P111" s="50">
        <f t="shared" si="23"/>
        <v>38.43356843440295</v>
      </c>
      <c r="Q111" s="50">
        <f t="shared" si="20"/>
        <v>64.173481239094826</v>
      </c>
      <c r="R111" s="50">
        <f t="shared" si="20"/>
        <v>98.519851479737142</v>
      </c>
      <c r="S111" s="50">
        <f t="shared" si="20"/>
        <v>139.89818910122673</v>
      </c>
    </row>
    <row r="112" spans="1:19" x14ac:dyDescent="0.45">
      <c r="A112" s="1"/>
      <c r="B112" s="58"/>
      <c r="C112" s="28">
        <v>8000</v>
      </c>
      <c r="D112" s="29">
        <f t="shared" si="21"/>
        <v>457.87545787545793</v>
      </c>
      <c r="E112" s="29">
        <f t="shared" si="21"/>
        <v>764.52599388379201</v>
      </c>
      <c r="F112" s="29">
        <f t="shared" si="21"/>
        <v>1173.7089201877936</v>
      </c>
      <c r="G112" s="29">
        <f t="shared" si="21"/>
        <v>1666.6666666666667</v>
      </c>
      <c r="H112" s="58"/>
      <c r="I112" s="28">
        <v>8000</v>
      </c>
      <c r="J112" s="31">
        <f t="shared" si="22"/>
        <v>25.47361305602147</v>
      </c>
      <c r="K112" s="31">
        <f t="shared" si="19"/>
        <v>42.533922717393637</v>
      </c>
      <c r="L112" s="31">
        <f t="shared" si="19"/>
        <v>65.29855741120997</v>
      </c>
      <c r="M112" s="31">
        <f t="shared" si="19"/>
        <v>92.723951523918146</v>
      </c>
      <c r="N112" s="1"/>
      <c r="O112" s="28">
        <v>8000</v>
      </c>
      <c r="P112" s="31">
        <f t="shared" si="23"/>
        <v>40.995806330029822</v>
      </c>
      <c r="Q112" s="31">
        <f t="shared" si="20"/>
        <v>68.451713321701149</v>
      </c>
      <c r="R112" s="31">
        <f t="shared" si="20"/>
        <v>105.0878415783863</v>
      </c>
      <c r="S112" s="31">
        <f t="shared" si="20"/>
        <v>149.22473504130855</v>
      </c>
    </row>
    <row r="113" spans="1:19" x14ac:dyDescent="0.45">
      <c r="A113" s="1"/>
      <c r="B113" s="58"/>
      <c r="C113" s="28">
        <v>8200</v>
      </c>
      <c r="D113" s="29">
        <f t="shared" si="21"/>
        <v>469.32234432234435</v>
      </c>
      <c r="E113" s="29">
        <f t="shared" si="21"/>
        <v>783.63914373088676</v>
      </c>
      <c r="F113" s="29">
        <f t="shared" si="21"/>
        <v>1203.0516431924884</v>
      </c>
      <c r="G113" s="29">
        <f t="shared" si="21"/>
        <v>1708.3333333333335</v>
      </c>
      <c r="H113" s="58"/>
      <c r="I113" s="28">
        <v>8200</v>
      </c>
      <c r="J113" s="31">
        <f t="shared" si="22"/>
        <v>26.110453382422005</v>
      </c>
      <c r="K113" s="31">
        <f t="shared" si="22"/>
        <v>43.597270785328483</v>
      </c>
      <c r="L113" s="31">
        <f t="shared" si="22"/>
        <v>66.931021346490212</v>
      </c>
      <c r="M113" s="31">
        <f t="shared" si="22"/>
        <v>95.042050312016102</v>
      </c>
      <c r="N113" s="1"/>
      <c r="O113" s="28">
        <v>8200</v>
      </c>
      <c r="P113" s="31">
        <f t="shared" si="23"/>
        <v>42.020701488280565</v>
      </c>
      <c r="Q113" s="31">
        <f t="shared" si="23"/>
        <v>70.163006154743684</v>
      </c>
      <c r="R113" s="31">
        <f t="shared" si="23"/>
        <v>107.71503761784595</v>
      </c>
      <c r="S113" s="31">
        <f t="shared" si="23"/>
        <v>152.95535341734126</v>
      </c>
    </row>
    <row r="114" spans="1:19" x14ac:dyDescent="0.45">
      <c r="A114" s="1"/>
      <c r="B114" s="58"/>
      <c r="C114" s="28">
        <v>8500</v>
      </c>
      <c r="D114" s="29">
        <f t="shared" ref="D114:G114" si="24">D90/$E$95</f>
        <v>486.49267399267399</v>
      </c>
      <c r="E114" s="29">
        <f t="shared" si="24"/>
        <v>812.30886850152899</v>
      </c>
      <c r="F114" s="29">
        <f t="shared" si="24"/>
        <v>1247.0657276995307</v>
      </c>
      <c r="G114" s="29">
        <f t="shared" si="24"/>
        <v>1770.8333333333335</v>
      </c>
      <c r="H114" s="58"/>
      <c r="I114" s="28">
        <v>8500</v>
      </c>
      <c r="J114" s="31">
        <f t="shared" si="22"/>
        <v>27.065713872022808</v>
      </c>
      <c r="K114" s="31">
        <f t="shared" si="22"/>
        <v>45.192292887230742</v>
      </c>
      <c r="L114" s="31">
        <f t="shared" si="22"/>
        <v>69.379717249410604</v>
      </c>
      <c r="M114" s="31">
        <f t="shared" si="22"/>
        <v>98.519198494163021</v>
      </c>
      <c r="N114" s="1"/>
      <c r="O114" s="28">
        <v>8500</v>
      </c>
      <c r="P114" s="31">
        <f t="shared" si="23"/>
        <v>43.55804422565668</v>
      </c>
      <c r="Q114" s="31">
        <f t="shared" si="23"/>
        <v>72.729945404307472</v>
      </c>
      <c r="R114" s="31">
        <f t="shared" si="23"/>
        <v>111.65583167703547</v>
      </c>
      <c r="S114" s="31">
        <f t="shared" si="23"/>
        <v>158.55128098139031</v>
      </c>
    </row>
    <row r="115" spans="1:19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</sheetData>
  <mergeCells count="20">
    <mergeCell ref="A67:R67"/>
    <mergeCell ref="E70:G70"/>
    <mergeCell ref="B73:B90"/>
    <mergeCell ref="A92:R92"/>
    <mergeCell ref="B97:B114"/>
    <mergeCell ref="H97:H114"/>
    <mergeCell ref="B46:B63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3:R43"/>
    <mergeCell ref="D44:L4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493D-651F-4080-933A-EA9252D1B2AE}">
  <dimension ref="A1:AD367"/>
  <sheetViews>
    <sheetView topLeftCell="A16" workbookViewId="0">
      <selection activeCell="C28" sqref="C28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3" width="10.6640625" customWidth="1"/>
    <col min="14" max="14" width="8.46484375" customWidth="1"/>
    <col min="19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/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J17</f>
        <v xml:space="preserve">MED
Race 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N18</f>
        <v>2.2389999999999999</v>
      </c>
      <c r="E72" s="25">
        <f>N20</f>
        <v>1.5680000000000001</v>
      </c>
      <c r="F72" s="25">
        <f>N22</f>
        <v>1.244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223.31397945511389</v>
      </c>
      <c r="E74" s="29">
        <f t="shared" ref="E74:G89" si="16">($C74/$E$70)/E$72</f>
        <v>318.87755102040813</v>
      </c>
      <c r="F74" s="29">
        <f t="shared" si="16"/>
        <v>401.92926045016077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446.62795891022779</v>
      </c>
      <c r="E75" s="29">
        <f t="shared" si="16"/>
        <v>637.75510204081627</v>
      </c>
      <c r="F75" s="29">
        <f t="shared" si="16"/>
        <v>803.85852090032154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669.94193836534168</v>
      </c>
      <c r="E76" s="29">
        <f t="shared" si="16"/>
        <v>956.63265306122446</v>
      </c>
      <c r="F76" s="29">
        <f t="shared" si="16"/>
        <v>1205.7877813504824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893.25591782045558</v>
      </c>
      <c r="E77" s="29">
        <f t="shared" si="16"/>
        <v>1275.5102040816325</v>
      </c>
      <c r="F77" s="29">
        <f t="shared" si="16"/>
        <v>1607.7170418006431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1116.5698972755695</v>
      </c>
      <c r="E78" s="29">
        <f t="shared" si="16"/>
        <v>1594.3877551020407</v>
      </c>
      <c r="F78" s="29">
        <f t="shared" si="16"/>
        <v>2009.646302250804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1339.8838767306834</v>
      </c>
      <c r="E79" s="29">
        <f t="shared" si="16"/>
        <v>1913.2653061224489</v>
      </c>
      <c r="F79" s="29">
        <f t="shared" si="16"/>
        <v>2411.5755627009648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1563.1978561857973</v>
      </c>
      <c r="E80" s="29">
        <f t="shared" si="16"/>
        <v>2232.1428571428569</v>
      </c>
      <c r="F80" s="29">
        <f t="shared" si="16"/>
        <v>2813.5048231511255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1786.5118356409112</v>
      </c>
      <c r="E81" s="29">
        <f t="shared" si="16"/>
        <v>2551.0204081632651</v>
      </c>
      <c r="F81" s="29">
        <f t="shared" si="16"/>
        <v>3215.4340836012861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2009.8258150960251</v>
      </c>
      <c r="E82" s="29">
        <f t="shared" si="16"/>
        <v>2869.8979591836733</v>
      </c>
      <c r="F82" s="29">
        <f t="shared" si="16"/>
        <v>3617.3633440514468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2233.1397945511389</v>
      </c>
      <c r="E83" s="29">
        <f t="shared" si="16"/>
        <v>3188.7755102040815</v>
      </c>
      <c r="F83" s="29">
        <f t="shared" si="16"/>
        <v>4019.2926045016079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2456.4537740062528</v>
      </c>
      <c r="E84" s="29">
        <f t="shared" si="16"/>
        <v>3507.6530612244896</v>
      </c>
      <c r="F84" s="29">
        <f t="shared" si="16"/>
        <v>4421.2218649517681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2679.7677534613667</v>
      </c>
      <c r="E85" s="29">
        <f t="shared" si="16"/>
        <v>3826.5306122448978</v>
      </c>
      <c r="F85" s="29">
        <f t="shared" si="16"/>
        <v>4823.1511254019297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2903.0817329164806</v>
      </c>
      <c r="E86" s="29">
        <f t="shared" si="16"/>
        <v>4145.408163265306</v>
      </c>
      <c r="F86" s="29">
        <f t="shared" si="16"/>
        <v>5225.0803858520903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3126.3957123715945</v>
      </c>
      <c r="E87" s="29">
        <f t="shared" si="16"/>
        <v>4464.2857142857138</v>
      </c>
      <c r="F87" s="29">
        <f t="shared" si="16"/>
        <v>5627.009646302251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3349.7096918267084</v>
      </c>
      <c r="E88" s="29">
        <f t="shared" si="16"/>
        <v>4783.1632653061224</v>
      </c>
      <c r="F88" s="29">
        <f t="shared" si="16"/>
        <v>6028.9389067524116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3573.0236712818223</v>
      </c>
      <c r="E89" s="29">
        <f t="shared" si="16"/>
        <v>5102.0408163265301</v>
      </c>
      <c r="F89" s="29">
        <f t="shared" si="16"/>
        <v>6430.8681672025723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3662.349263063868</v>
      </c>
      <c r="E90" s="29">
        <f t="shared" si="17"/>
        <v>5229.591836734694</v>
      </c>
      <c r="F90" s="29">
        <f t="shared" si="17"/>
        <v>6591.6398713826366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3796.3376507369362</v>
      </c>
      <c r="E91" s="29">
        <f t="shared" si="17"/>
        <v>5420.9183673469388</v>
      </c>
      <c r="F91" s="29">
        <f t="shared" si="17"/>
        <v>6832.7974276527329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 t="s">
        <v>95</v>
      </c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G37</f>
        <v>3.88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57.555149344101523</v>
      </c>
      <c r="E98" s="29">
        <f t="shared" ref="E98:G98" si="18">E74/$E$96</f>
        <v>82.184935830002104</v>
      </c>
      <c r="F98" s="29">
        <f t="shared" si="18"/>
        <v>103.59001557993834</v>
      </c>
      <c r="G98" s="29">
        <f t="shared" si="18"/>
        <v>128.86597938144331</v>
      </c>
      <c r="H98" s="58" t="s">
        <v>49</v>
      </c>
      <c r="I98" s="49">
        <v>500</v>
      </c>
      <c r="J98" s="50">
        <f>D98/$L$96 * 60</f>
        <v>3.2701789400057684</v>
      </c>
      <c r="K98" s="50">
        <f t="shared" ref="K98:M113" si="19">E98/$L$96 * 60</f>
        <v>4.6695986267046656</v>
      </c>
      <c r="L98" s="50">
        <f t="shared" si="19"/>
        <v>5.8857963397692243</v>
      </c>
      <c r="M98" s="50">
        <f t="shared" si="19"/>
        <v>7.3219306466729153</v>
      </c>
      <c r="N98" s="1"/>
      <c r="O98" s="49">
        <v>500</v>
      </c>
      <c r="P98" s="50">
        <f>J98*$Q$94</f>
        <v>5.2628428560246441</v>
      </c>
      <c r="Q98" s="50">
        <f t="shared" ref="Q98:S113" si="20">K98*$Q$94</f>
        <v>7.5149905322953936</v>
      </c>
      <c r="R98" s="50">
        <f t="shared" si="20"/>
        <v>9.4722710246295634</v>
      </c>
      <c r="S98" s="50">
        <f t="shared" si="20"/>
        <v>11.783505154639178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115.11029868820305</v>
      </c>
      <c r="E99" s="29">
        <f t="shared" si="21"/>
        <v>164.36987166000421</v>
      </c>
      <c r="F99" s="29">
        <f t="shared" si="21"/>
        <v>207.18003115987668</v>
      </c>
      <c r="G99" s="29">
        <f t="shared" si="21"/>
        <v>257.73195876288662</v>
      </c>
      <c r="H99" s="58"/>
      <c r="I99" s="51">
        <v>1000</v>
      </c>
      <c r="J99" s="50">
        <f t="shared" ref="J99:M115" si="22">D99/$L$96 * 60</f>
        <v>6.5403578800115367</v>
      </c>
      <c r="K99" s="50">
        <f t="shared" si="19"/>
        <v>9.3391972534093313</v>
      </c>
      <c r="L99" s="50">
        <f t="shared" si="19"/>
        <v>11.771592679538449</v>
      </c>
      <c r="M99" s="50">
        <f t="shared" si="19"/>
        <v>14.643861293345831</v>
      </c>
      <c r="N99" s="1"/>
      <c r="O99" s="51">
        <v>1000</v>
      </c>
      <c r="P99" s="50">
        <f t="shared" ref="P99:S115" si="23">J99*$Q$94</f>
        <v>10.525685712049288</v>
      </c>
      <c r="Q99" s="50">
        <f t="shared" si="20"/>
        <v>15.029981064590787</v>
      </c>
      <c r="R99" s="50">
        <f t="shared" si="20"/>
        <v>18.944542049259127</v>
      </c>
      <c r="S99" s="50">
        <f t="shared" si="20"/>
        <v>23.567010309278356</v>
      </c>
    </row>
    <row r="100" spans="1:19" x14ac:dyDescent="0.45">
      <c r="A100" s="1"/>
      <c r="B100" s="58"/>
      <c r="C100" s="28">
        <v>1500</v>
      </c>
      <c r="D100" s="29">
        <f t="shared" si="21"/>
        <v>172.66544803230457</v>
      </c>
      <c r="E100" s="29">
        <f t="shared" si="21"/>
        <v>246.55480749000631</v>
      </c>
      <c r="F100" s="29">
        <f t="shared" si="21"/>
        <v>310.77004673981509</v>
      </c>
      <c r="G100" s="29">
        <f t="shared" si="21"/>
        <v>386.59793814432993</v>
      </c>
      <c r="H100" s="58"/>
      <c r="I100" s="51">
        <v>1500</v>
      </c>
      <c r="J100" s="50">
        <f t="shared" si="22"/>
        <v>9.8105368200173046</v>
      </c>
      <c r="K100" s="50">
        <f t="shared" si="19"/>
        <v>14.008795880113995</v>
      </c>
      <c r="L100" s="50">
        <f t="shared" si="19"/>
        <v>17.657389019307676</v>
      </c>
      <c r="M100" s="50">
        <f t="shared" si="19"/>
        <v>21.965791940018747</v>
      </c>
      <c r="N100" s="1"/>
      <c r="O100" s="51">
        <v>1500</v>
      </c>
      <c r="P100" s="50">
        <f t="shared" si="23"/>
        <v>15.78852856807393</v>
      </c>
      <c r="Q100" s="50">
        <f t="shared" si="20"/>
        <v>22.544971596886178</v>
      </c>
      <c r="R100" s="50">
        <f t="shared" si="20"/>
        <v>28.416813073888694</v>
      </c>
      <c r="S100" s="50">
        <f t="shared" si="20"/>
        <v>35.350515463917532</v>
      </c>
    </row>
    <row r="101" spans="1:19" x14ac:dyDescent="0.45">
      <c r="A101" s="1"/>
      <c r="B101" s="58"/>
      <c r="C101" s="28">
        <v>2000</v>
      </c>
      <c r="D101" s="29">
        <f t="shared" si="21"/>
        <v>230.22059737640609</v>
      </c>
      <c r="E101" s="29">
        <f t="shared" si="21"/>
        <v>328.73974332000842</v>
      </c>
      <c r="F101" s="29">
        <f t="shared" si="21"/>
        <v>414.36006231975335</v>
      </c>
      <c r="G101" s="29">
        <f t="shared" si="21"/>
        <v>515.46391752577324</v>
      </c>
      <c r="H101" s="58"/>
      <c r="I101" s="51">
        <v>2000</v>
      </c>
      <c r="J101" s="50">
        <f t="shared" si="22"/>
        <v>13.080715760023073</v>
      </c>
      <c r="K101" s="50">
        <f t="shared" si="19"/>
        <v>18.678394506818663</v>
      </c>
      <c r="L101" s="50">
        <f t="shared" si="19"/>
        <v>23.543185359076897</v>
      </c>
      <c r="M101" s="50">
        <f t="shared" si="19"/>
        <v>29.287722586691661</v>
      </c>
      <c r="N101" s="1"/>
      <c r="O101" s="51">
        <v>2000</v>
      </c>
      <c r="P101" s="50">
        <f t="shared" si="23"/>
        <v>21.051371424098576</v>
      </c>
      <c r="Q101" s="50">
        <f t="shared" si="20"/>
        <v>30.059962129181574</v>
      </c>
      <c r="R101" s="50">
        <f t="shared" si="20"/>
        <v>37.889084098518254</v>
      </c>
      <c r="S101" s="50">
        <f t="shared" si="20"/>
        <v>47.134020618556711</v>
      </c>
    </row>
    <row r="102" spans="1:19" x14ac:dyDescent="0.45">
      <c r="A102" s="1"/>
      <c r="B102" s="58"/>
      <c r="C102" s="28">
        <v>2500</v>
      </c>
      <c r="D102" s="29">
        <f t="shared" si="21"/>
        <v>287.77574672050758</v>
      </c>
      <c r="E102" s="29">
        <f t="shared" si="21"/>
        <v>410.92467915001049</v>
      </c>
      <c r="F102" s="29">
        <f t="shared" si="21"/>
        <v>517.95007789969179</v>
      </c>
      <c r="G102" s="29">
        <f t="shared" si="21"/>
        <v>644.32989690721649</v>
      </c>
      <c r="H102" s="58"/>
      <c r="I102" s="51">
        <v>2500</v>
      </c>
      <c r="J102" s="50">
        <f t="shared" si="22"/>
        <v>16.350894700028839</v>
      </c>
      <c r="K102" s="50">
        <f t="shared" si="19"/>
        <v>23.347993133523321</v>
      </c>
      <c r="L102" s="50">
        <f t="shared" si="19"/>
        <v>29.428981698846123</v>
      </c>
      <c r="M102" s="50">
        <f t="shared" si="19"/>
        <v>36.609653233364568</v>
      </c>
      <c r="N102" s="1"/>
      <c r="O102" s="51">
        <v>2500</v>
      </c>
      <c r="P102" s="50">
        <f t="shared" si="23"/>
        <v>26.314214280123213</v>
      </c>
      <c r="Q102" s="50">
        <f t="shared" si="20"/>
        <v>37.574952661476956</v>
      </c>
      <c r="R102" s="50">
        <f t="shared" si="20"/>
        <v>47.361355123147817</v>
      </c>
      <c r="S102" s="50">
        <f t="shared" si="20"/>
        <v>58.917525773195869</v>
      </c>
    </row>
    <row r="103" spans="1:19" x14ac:dyDescent="0.45">
      <c r="A103" s="1"/>
      <c r="B103" s="58"/>
      <c r="C103" s="28">
        <v>3000</v>
      </c>
      <c r="D103" s="29">
        <f t="shared" si="21"/>
        <v>345.33089606460914</v>
      </c>
      <c r="E103" s="29">
        <f t="shared" si="21"/>
        <v>493.10961498001262</v>
      </c>
      <c r="F103" s="29">
        <f t="shared" si="21"/>
        <v>621.54009347963017</v>
      </c>
      <c r="G103" s="29">
        <f t="shared" si="21"/>
        <v>773.19587628865986</v>
      </c>
      <c r="H103" s="58"/>
      <c r="I103" s="51">
        <v>3000</v>
      </c>
      <c r="J103" s="50">
        <f t="shared" si="22"/>
        <v>19.621073640034609</v>
      </c>
      <c r="K103" s="50">
        <f t="shared" si="19"/>
        <v>28.01759176022799</v>
      </c>
      <c r="L103" s="50">
        <f t="shared" si="19"/>
        <v>35.314778038615351</v>
      </c>
      <c r="M103" s="50">
        <f t="shared" si="19"/>
        <v>43.931583880037493</v>
      </c>
      <c r="N103" s="1"/>
      <c r="O103" s="51">
        <v>3000</v>
      </c>
      <c r="P103" s="50">
        <f t="shared" si="23"/>
        <v>31.577057136147861</v>
      </c>
      <c r="Q103" s="50">
        <f t="shared" si="20"/>
        <v>45.089943193772356</v>
      </c>
      <c r="R103" s="50">
        <f t="shared" si="20"/>
        <v>56.833626147777387</v>
      </c>
      <c r="S103" s="50">
        <f t="shared" si="20"/>
        <v>70.701030927835063</v>
      </c>
    </row>
    <row r="104" spans="1:19" x14ac:dyDescent="0.45">
      <c r="A104" s="1"/>
      <c r="B104" s="58"/>
      <c r="C104" s="28">
        <v>3500</v>
      </c>
      <c r="D104" s="29">
        <f t="shared" si="21"/>
        <v>402.88604540871063</v>
      </c>
      <c r="E104" s="29">
        <f t="shared" si="21"/>
        <v>575.2945508100147</v>
      </c>
      <c r="F104" s="29">
        <f t="shared" si="21"/>
        <v>725.13010905956844</v>
      </c>
      <c r="G104" s="29">
        <f t="shared" si="21"/>
        <v>902.06185567010311</v>
      </c>
      <c r="H104" s="58"/>
      <c r="I104" s="51">
        <v>3500</v>
      </c>
      <c r="J104" s="50">
        <f t="shared" si="22"/>
        <v>22.891252580040376</v>
      </c>
      <c r="K104" s="50">
        <f t="shared" si="19"/>
        <v>32.687190386932656</v>
      </c>
      <c r="L104" s="50">
        <f t="shared" si="19"/>
        <v>41.200574378384573</v>
      </c>
      <c r="M104" s="50">
        <f t="shared" si="19"/>
        <v>51.253514526710404</v>
      </c>
      <c r="N104" s="1"/>
      <c r="O104" s="51">
        <v>3500</v>
      </c>
      <c r="P104" s="50">
        <f t="shared" si="23"/>
        <v>36.839899992172505</v>
      </c>
      <c r="Q104" s="50">
        <f t="shared" si="20"/>
        <v>52.604933726067749</v>
      </c>
      <c r="R104" s="50">
        <f t="shared" si="20"/>
        <v>66.305897172406944</v>
      </c>
      <c r="S104" s="50">
        <f t="shared" si="20"/>
        <v>82.484536082474236</v>
      </c>
    </row>
    <row r="105" spans="1:19" x14ac:dyDescent="0.45">
      <c r="A105" s="1"/>
      <c r="B105" s="58"/>
      <c r="C105" s="28">
        <v>4000</v>
      </c>
      <c r="D105" s="29">
        <f t="shared" si="21"/>
        <v>460.44119475281218</v>
      </c>
      <c r="E105" s="29">
        <f t="shared" si="21"/>
        <v>657.47948664001683</v>
      </c>
      <c r="F105" s="29">
        <f t="shared" si="21"/>
        <v>828.72012463950671</v>
      </c>
      <c r="G105" s="29">
        <f t="shared" si="21"/>
        <v>1030.9278350515465</v>
      </c>
      <c r="H105" s="58"/>
      <c r="I105" s="51">
        <v>4000</v>
      </c>
      <c r="J105" s="50">
        <f t="shared" si="22"/>
        <v>26.161431520046147</v>
      </c>
      <c r="K105" s="50">
        <f t="shared" si="19"/>
        <v>37.356789013637325</v>
      </c>
      <c r="L105" s="50">
        <f t="shared" si="19"/>
        <v>47.086370718153795</v>
      </c>
      <c r="M105" s="50">
        <f t="shared" si="19"/>
        <v>58.575445173383322</v>
      </c>
      <c r="N105" s="1"/>
      <c r="O105" s="51">
        <v>4000</v>
      </c>
      <c r="P105" s="50">
        <f t="shared" si="23"/>
        <v>42.102742848197153</v>
      </c>
      <c r="Q105" s="50">
        <f t="shared" si="20"/>
        <v>60.119924258363149</v>
      </c>
      <c r="R105" s="50">
        <f t="shared" si="20"/>
        <v>75.778168197036507</v>
      </c>
      <c r="S105" s="50">
        <f t="shared" si="20"/>
        <v>94.268041237113422</v>
      </c>
    </row>
    <row r="106" spans="1:19" x14ac:dyDescent="0.45">
      <c r="A106" s="1"/>
      <c r="B106" s="58"/>
      <c r="C106" s="28">
        <v>4500</v>
      </c>
      <c r="D106" s="29">
        <f t="shared" si="21"/>
        <v>517.99634409691373</v>
      </c>
      <c r="E106" s="29">
        <f t="shared" si="21"/>
        <v>739.66442247001885</v>
      </c>
      <c r="F106" s="29">
        <f t="shared" si="21"/>
        <v>932.31014021944509</v>
      </c>
      <c r="G106" s="29">
        <f t="shared" si="21"/>
        <v>1159.7938144329896</v>
      </c>
      <c r="H106" s="58"/>
      <c r="I106" s="51">
        <v>4500</v>
      </c>
      <c r="J106" s="50">
        <f t="shared" si="22"/>
        <v>29.431610460051917</v>
      </c>
      <c r="K106" s="50">
        <f t="shared" si="19"/>
        <v>42.02638764034198</v>
      </c>
      <c r="L106" s="50">
        <f t="shared" si="19"/>
        <v>52.972167057923016</v>
      </c>
      <c r="M106" s="50">
        <f t="shared" si="19"/>
        <v>65.897375820056226</v>
      </c>
      <c r="N106" s="1"/>
      <c r="O106" s="51">
        <v>4500</v>
      </c>
      <c r="P106" s="50">
        <f t="shared" si="23"/>
        <v>47.365585704221793</v>
      </c>
      <c r="Q106" s="50">
        <f t="shared" si="20"/>
        <v>67.634914790658527</v>
      </c>
      <c r="R106" s="50">
        <f t="shared" si="20"/>
        <v>85.25043922166607</v>
      </c>
      <c r="S106" s="50">
        <f t="shared" si="20"/>
        <v>106.05154639175258</v>
      </c>
    </row>
    <row r="107" spans="1:19" x14ac:dyDescent="0.45">
      <c r="A107" s="1"/>
      <c r="B107" s="58"/>
      <c r="C107" s="28">
        <v>5000</v>
      </c>
      <c r="D107" s="29">
        <f t="shared" si="21"/>
        <v>575.55149344101517</v>
      </c>
      <c r="E107" s="29">
        <f t="shared" si="21"/>
        <v>821.84935830002098</v>
      </c>
      <c r="F107" s="29">
        <f t="shared" si="21"/>
        <v>1035.9001557993836</v>
      </c>
      <c r="G107" s="29">
        <f t="shared" si="21"/>
        <v>1288.659793814433</v>
      </c>
      <c r="H107" s="58"/>
      <c r="I107" s="51">
        <v>5000</v>
      </c>
      <c r="J107" s="50">
        <f t="shared" si="22"/>
        <v>32.701789400057677</v>
      </c>
      <c r="K107" s="50">
        <f t="shared" si="19"/>
        <v>46.695986267046642</v>
      </c>
      <c r="L107" s="50">
        <f t="shared" si="19"/>
        <v>58.857963397692245</v>
      </c>
      <c r="M107" s="50">
        <f t="shared" si="19"/>
        <v>73.219306466729137</v>
      </c>
      <c r="N107" s="1"/>
      <c r="O107" s="51">
        <v>5000</v>
      </c>
      <c r="P107" s="50">
        <f t="shared" si="23"/>
        <v>52.628428560246427</v>
      </c>
      <c r="Q107" s="50">
        <f t="shared" si="20"/>
        <v>75.149905322953913</v>
      </c>
      <c r="R107" s="50">
        <f t="shared" si="20"/>
        <v>94.722710246295634</v>
      </c>
      <c r="S107" s="50">
        <f t="shared" si="20"/>
        <v>117.83505154639174</v>
      </c>
    </row>
    <row r="108" spans="1:19" x14ac:dyDescent="0.45">
      <c r="A108" s="1"/>
      <c r="B108" s="58"/>
      <c r="C108" s="28">
        <v>5500</v>
      </c>
      <c r="D108" s="29">
        <f t="shared" si="21"/>
        <v>633.10664278511672</v>
      </c>
      <c r="E108" s="29">
        <f t="shared" si="21"/>
        <v>904.03429413002311</v>
      </c>
      <c r="F108" s="29">
        <f t="shared" si="21"/>
        <v>1139.4901713793217</v>
      </c>
      <c r="G108" s="29">
        <f t="shared" si="21"/>
        <v>1417.5257731958764</v>
      </c>
      <c r="H108" s="58"/>
      <c r="I108" s="51">
        <v>5500</v>
      </c>
      <c r="J108" s="50">
        <f t="shared" si="22"/>
        <v>35.971968340063448</v>
      </c>
      <c r="K108" s="50">
        <f t="shared" si="19"/>
        <v>51.365584893751311</v>
      </c>
      <c r="L108" s="50">
        <f t="shared" si="19"/>
        <v>64.74375973746146</v>
      </c>
      <c r="M108" s="50">
        <f t="shared" si="19"/>
        <v>80.541237113402076</v>
      </c>
      <c r="N108" s="1"/>
      <c r="O108" s="51">
        <v>5500</v>
      </c>
      <c r="P108" s="50">
        <f t="shared" si="23"/>
        <v>57.891271416271074</v>
      </c>
      <c r="Q108" s="50">
        <f t="shared" si="20"/>
        <v>82.664895855249313</v>
      </c>
      <c r="R108" s="50">
        <f t="shared" si="20"/>
        <v>104.19498127092518</v>
      </c>
      <c r="S108" s="50">
        <f t="shared" si="20"/>
        <v>129.61855670103097</v>
      </c>
    </row>
    <row r="109" spans="1:19" x14ac:dyDescent="0.45">
      <c r="A109" s="1"/>
      <c r="B109" s="58"/>
      <c r="C109" s="28">
        <v>6000</v>
      </c>
      <c r="D109" s="29">
        <f t="shared" si="21"/>
        <v>690.66179212921827</v>
      </c>
      <c r="E109" s="29">
        <f t="shared" si="21"/>
        <v>986.21922996002525</v>
      </c>
      <c r="F109" s="29">
        <f t="shared" si="21"/>
        <v>1243.0801869592603</v>
      </c>
      <c r="G109" s="29">
        <f t="shared" si="21"/>
        <v>1546.3917525773197</v>
      </c>
      <c r="H109" s="58"/>
      <c r="I109" s="51">
        <v>6000</v>
      </c>
      <c r="J109" s="50">
        <f t="shared" si="22"/>
        <v>39.242147280069219</v>
      </c>
      <c r="K109" s="50">
        <f t="shared" si="19"/>
        <v>56.03518352045598</v>
      </c>
      <c r="L109" s="50">
        <f t="shared" si="19"/>
        <v>70.629556077230703</v>
      </c>
      <c r="M109" s="50">
        <f t="shared" si="19"/>
        <v>87.863167760074987</v>
      </c>
      <c r="N109" s="1"/>
      <c r="O109" s="51">
        <v>6000</v>
      </c>
      <c r="P109" s="50">
        <f t="shared" si="23"/>
        <v>63.154114272295722</v>
      </c>
      <c r="Q109" s="50">
        <f t="shared" si="20"/>
        <v>90.179886387544713</v>
      </c>
      <c r="R109" s="50">
        <f t="shared" si="20"/>
        <v>113.66725229555477</v>
      </c>
      <c r="S109" s="50">
        <f t="shared" si="20"/>
        <v>141.40206185567013</v>
      </c>
    </row>
    <row r="110" spans="1:19" x14ac:dyDescent="0.45">
      <c r="A110" s="1"/>
      <c r="B110" s="58"/>
      <c r="C110" s="28">
        <v>6500</v>
      </c>
      <c r="D110" s="29">
        <f t="shared" si="21"/>
        <v>748.21694147331982</v>
      </c>
      <c r="E110" s="29">
        <f t="shared" si="21"/>
        <v>1068.4041657900273</v>
      </c>
      <c r="F110" s="29">
        <f t="shared" si="21"/>
        <v>1346.6702025391985</v>
      </c>
      <c r="G110" s="29">
        <f t="shared" si="21"/>
        <v>1675.2577319587629</v>
      </c>
      <c r="H110" s="58"/>
      <c r="I110" s="51">
        <v>6500</v>
      </c>
      <c r="J110" s="50">
        <f t="shared" si="22"/>
        <v>42.512326220074989</v>
      </c>
      <c r="K110" s="50">
        <f t="shared" si="19"/>
        <v>60.704782147160643</v>
      </c>
      <c r="L110" s="50">
        <f t="shared" si="19"/>
        <v>76.515352416999917</v>
      </c>
      <c r="M110" s="50">
        <f t="shared" si="19"/>
        <v>95.185098406747898</v>
      </c>
      <c r="N110" s="1"/>
      <c r="O110" s="51">
        <v>6500</v>
      </c>
      <c r="P110" s="50">
        <f t="shared" si="23"/>
        <v>68.416957128320362</v>
      </c>
      <c r="Q110" s="50">
        <f t="shared" si="20"/>
        <v>97.694876919840098</v>
      </c>
      <c r="R110" s="50">
        <f t="shared" si="20"/>
        <v>123.13952332018432</v>
      </c>
      <c r="S110" s="50">
        <f t="shared" si="20"/>
        <v>153.18556701030928</v>
      </c>
    </row>
    <row r="111" spans="1:19" x14ac:dyDescent="0.45">
      <c r="A111" s="1"/>
      <c r="B111" s="58"/>
      <c r="C111" s="28">
        <v>7000</v>
      </c>
      <c r="D111" s="29">
        <f t="shared" si="21"/>
        <v>805.77209081742126</v>
      </c>
      <c r="E111" s="29">
        <f t="shared" si="21"/>
        <v>1150.5891016200294</v>
      </c>
      <c r="F111" s="29">
        <f t="shared" si="21"/>
        <v>1450.2602181191369</v>
      </c>
      <c r="G111" s="29">
        <f t="shared" si="21"/>
        <v>1804.1237113402062</v>
      </c>
      <c r="H111" s="58"/>
      <c r="I111" s="51">
        <v>7000</v>
      </c>
      <c r="J111" s="50">
        <f t="shared" si="22"/>
        <v>45.782505160080753</v>
      </c>
      <c r="K111" s="50">
        <f t="shared" si="19"/>
        <v>65.374380773865312</v>
      </c>
      <c r="L111" s="50">
        <f t="shared" si="19"/>
        <v>82.401148756769146</v>
      </c>
      <c r="M111" s="50">
        <f t="shared" si="19"/>
        <v>102.50702905342081</v>
      </c>
      <c r="N111" s="1"/>
      <c r="O111" s="51">
        <v>7000</v>
      </c>
      <c r="P111" s="50">
        <f t="shared" si="23"/>
        <v>73.67979998434501</v>
      </c>
      <c r="Q111" s="50">
        <f t="shared" si="20"/>
        <v>105.2098674521355</v>
      </c>
      <c r="R111" s="50">
        <f t="shared" si="20"/>
        <v>132.61179434481389</v>
      </c>
      <c r="S111" s="50">
        <f t="shared" si="20"/>
        <v>164.96907216494847</v>
      </c>
    </row>
    <row r="112" spans="1:19" x14ac:dyDescent="0.45">
      <c r="A112" s="1"/>
      <c r="B112" s="58"/>
      <c r="C112" s="28">
        <v>7500</v>
      </c>
      <c r="D112" s="29">
        <f t="shared" si="21"/>
        <v>863.32724016152281</v>
      </c>
      <c r="E112" s="29">
        <f t="shared" si="21"/>
        <v>1232.7740374500315</v>
      </c>
      <c r="F112" s="29">
        <f t="shared" si="21"/>
        <v>1553.8502336990753</v>
      </c>
      <c r="G112" s="29">
        <f t="shared" si="21"/>
        <v>1932.9896907216496</v>
      </c>
      <c r="H112" s="58"/>
      <c r="I112" s="51">
        <v>7500</v>
      </c>
      <c r="J112" s="50">
        <f t="shared" si="22"/>
        <v>49.052684100086523</v>
      </c>
      <c r="K112" s="50">
        <f t="shared" si="19"/>
        <v>70.043979400569967</v>
      </c>
      <c r="L112" s="50">
        <f t="shared" si="19"/>
        <v>88.286945096538361</v>
      </c>
      <c r="M112" s="50">
        <f t="shared" si="19"/>
        <v>109.82895970009373</v>
      </c>
      <c r="N112" s="1"/>
      <c r="O112" s="51">
        <v>7500</v>
      </c>
      <c r="P112" s="50">
        <f t="shared" si="23"/>
        <v>78.942642840369658</v>
      </c>
      <c r="Q112" s="50">
        <f t="shared" si="20"/>
        <v>112.72485798443088</v>
      </c>
      <c r="R112" s="50">
        <f t="shared" si="20"/>
        <v>142.08406536944344</v>
      </c>
      <c r="S112" s="50">
        <f t="shared" si="20"/>
        <v>176.75257731958766</v>
      </c>
    </row>
    <row r="113" spans="1:19" x14ac:dyDescent="0.45">
      <c r="A113" s="1"/>
      <c r="B113" s="58"/>
      <c r="C113" s="28">
        <v>8000</v>
      </c>
      <c r="D113" s="29">
        <f t="shared" si="21"/>
        <v>920.88238950562436</v>
      </c>
      <c r="E113" s="29">
        <f t="shared" si="21"/>
        <v>1314.9589732800337</v>
      </c>
      <c r="F113" s="29">
        <f t="shared" si="21"/>
        <v>1657.4402492790134</v>
      </c>
      <c r="G113" s="29">
        <f t="shared" si="21"/>
        <v>2061.855670103093</v>
      </c>
      <c r="H113" s="58"/>
      <c r="I113" s="28">
        <v>8000</v>
      </c>
      <c r="J113" s="31">
        <f t="shared" si="22"/>
        <v>52.322863040092294</v>
      </c>
      <c r="K113" s="31">
        <f t="shared" si="19"/>
        <v>74.71357802727465</v>
      </c>
      <c r="L113" s="31">
        <f t="shared" si="19"/>
        <v>94.172741436307589</v>
      </c>
      <c r="M113" s="31">
        <f t="shared" si="19"/>
        <v>117.15089034676664</v>
      </c>
      <c r="N113" s="1"/>
      <c r="O113" s="28">
        <v>8000</v>
      </c>
      <c r="P113" s="31">
        <f t="shared" si="23"/>
        <v>84.205485696394305</v>
      </c>
      <c r="Q113" s="31">
        <f t="shared" si="20"/>
        <v>120.2398485167263</v>
      </c>
      <c r="R113" s="31">
        <f t="shared" si="20"/>
        <v>151.55633639407301</v>
      </c>
      <c r="S113" s="31">
        <f t="shared" si="20"/>
        <v>188.53608247422684</v>
      </c>
    </row>
    <row r="114" spans="1:19" x14ac:dyDescent="0.45">
      <c r="A114" s="1"/>
      <c r="B114" s="58"/>
      <c r="C114" s="28">
        <v>8200</v>
      </c>
      <c r="D114" s="29">
        <f t="shared" si="21"/>
        <v>943.90444924326493</v>
      </c>
      <c r="E114" s="29">
        <f t="shared" si="21"/>
        <v>1347.8329476120346</v>
      </c>
      <c r="F114" s="29">
        <f t="shared" si="21"/>
        <v>1698.8762555109888</v>
      </c>
      <c r="G114" s="29">
        <f t="shared" si="21"/>
        <v>2113.4020618556701</v>
      </c>
      <c r="H114" s="58"/>
      <c r="I114" s="28">
        <v>8200</v>
      </c>
      <c r="J114" s="31">
        <f t="shared" si="22"/>
        <v>53.630934616094599</v>
      </c>
      <c r="K114" s="31">
        <f t="shared" si="22"/>
        <v>76.581417477956506</v>
      </c>
      <c r="L114" s="31">
        <f t="shared" si="22"/>
        <v>96.52705997221527</v>
      </c>
      <c r="M114" s="31">
        <f t="shared" si="22"/>
        <v>120.07966260543581</v>
      </c>
      <c r="N114" s="1"/>
      <c r="O114" s="28">
        <v>8200</v>
      </c>
      <c r="P114" s="31">
        <f t="shared" si="23"/>
        <v>86.31062283880415</v>
      </c>
      <c r="Q114" s="31">
        <f t="shared" si="23"/>
        <v>123.24584472964445</v>
      </c>
      <c r="R114" s="31">
        <f t="shared" si="23"/>
        <v>155.34524480392483</v>
      </c>
      <c r="S114" s="31">
        <f t="shared" si="23"/>
        <v>193.24948453608252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978.43753884972591</v>
      </c>
      <c r="E115" s="29">
        <f t="shared" si="24"/>
        <v>1397.1439091100358</v>
      </c>
      <c r="F115" s="29">
        <f t="shared" si="24"/>
        <v>1761.0302648589518</v>
      </c>
      <c r="G115" s="29">
        <f t="shared" si="24"/>
        <v>2190.7216494845361</v>
      </c>
      <c r="H115" s="58"/>
      <c r="I115" s="28">
        <v>8500</v>
      </c>
      <c r="J115" s="31">
        <f t="shared" si="22"/>
        <v>55.593041980098064</v>
      </c>
      <c r="K115" s="31">
        <f t="shared" si="22"/>
        <v>79.383176653979305</v>
      </c>
      <c r="L115" s="31">
        <f t="shared" si="22"/>
        <v>100.0585377760768</v>
      </c>
      <c r="M115" s="31">
        <f t="shared" si="22"/>
        <v>124.47282099343954</v>
      </c>
      <c r="N115" s="1"/>
      <c r="O115" s="28">
        <v>8500</v>
      </c>
      <c r="P115" s="31">
        <f t="shared" si="23"/>
        <v>89.468328552418939</v>
      </c>
      <c r="Q115" s="31">
        <f t="shared" si="23"/>
        <v>127.75483904902168</v>
      </c>
      <c r="R115" s="31">
        <f t="shared" si="23"/>
        <v>161.02860741870256</v>
      </c>
      <c r="S115" s="31">
        <f t="shared" si="23"/>
        <v>200.31958762886597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0">
    <mergeCell ref="A68:R68"/>
    <mergeCell ref="E71:G71"/>
    <mergeCell ref="B74:B91"/>
    <mergeCell ref="A93:R93"/>
    <mergeCell ref="B98:B115"/>
    <mergeCell ref="H98:H115"/>
    <mergeCell ref="B47:B64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4:R44"/>
    <mergeCell ref="D45:L45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A322-6573-44A0-A98C-BB844E071208}">
  <dimension ref="A1:AD367"/>
  <sheetViews>
    <sheetView topLeftCell="A87" workbookViewId="0">
      <selection activeCell="L95" sqref="L95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3" width="10.6640625" customWidth="1"/>
    <col min="14" max="14" width="8.46484375" customWidth="1"/>
    <col min="19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I32</f>
        <v>0.95833333333333337</v>
      </c>
      <c r="F70" s="37" t="s">
        <v>93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J17</f>
        <v xml:space="preserve">MED
Race 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N18</f>
        <v>2.2389999999999999</v>
      </c>
      <c r="E72" s="25">
        <f>N20</f>
        <v>1.5680000000000001</v>
      </c>
      <c r="F72" s="25">
        <f>N22</f>
        <v>1.244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233.02328290968407</v>
      </c>
      <c r="E74" s="29">
        <f t="shared" ref="E74:G89" si="16">($C74/$E$70)/E$72</f>
        <v>332.74179236912158</v>
      </c>
      <c r="F74" s="29">
        <f t="shared" si="16"/>
        <v>419.40444568712428</v>
      </c>
      <c r="G74" s="29">
        <f t="shared" si="16"/>
        <v>521.73913043478262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466.04656581936814</v>
      </c>
      <c r="E75" s="29">
        <f t="shared" si="16"/>
        <v>665.48358473824317</v>
      </c>
      <c r="F75" s="29">
        <f t="shared" si="16"/>
        <v>838.80889137424856</v>
      </c>
      <c r="G75" s="29">
        <f t="shared" si="16"/>
        <v>1043.4782608695652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699.06984872905218</v>
      </c>
      <c r="E76" s="29">
        <f t="shared" si="16"/>
        <v>998.22537710736458</v>
      </c>
      <c r="F76" s="29">
        <f t="shared" si="16"/>
        <v>1258.2133370613728</v>
      </c>
      <c r="G76" s="29">
        <f t="shared" si="16"/>
        <v>1565.2173913043478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932.09313163873628</v>
      </c>
      <c r="E77" s="29">
        <f t="shared" si="16"/>
        <v>1330.9671694764863</v>
      </c>
      <c r="F77" s="29">
        <f t="shared" si="16"/>
        <v>1677.6177827484971</v>
      </c>
      <c r="G77" s="29">
        <f t="shared" si="16"/>
        <v>2086.9565217391305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1165.1164145484204</v>
      </c>
      <c r="E78" s="29">
        <f t="shared" si="16"/>
        <v>1663.7089618456077</v>
      </c>
      <c r="F78" s="29">
        <f t="shared" si="16"/>
        <v>2097.0222284356214</v>
      </c>
      <c r="G78" s="29">
        <f t="shared" si="16"/>
        <v>2608.695652173913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1398.1396974581044</v>
      </c>
      <c r="E79" s="29">
        <f t="shared" si="16"/>
        <v>1996.4507542147292</v>
      </c>
      <c r="F79" s="29">
        <f t="shared" si="16"/>
        <v>2516.4266741227457</v>
      </c>
      <c r="G79" s="29">
        <f t="shared" si="16"/>
        <v>3130.4347826086955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1631.1629803677884</v>
      </c>
      <c r="E80" s="29">
        <f t="shared" si="16"/>
        <v>2329.1925465838508</v>
      </c>
      <c r="F80" s="29">
        <f t="shared" si="16"/>
        <v>2935.83111980987</v>
      </c>
      <c r="G80" s="29">
        <f t="shared" si="16"/>
        <v>3652.173913043478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1864.1862632774726</v>
      </c>
      <c r="E81" s="29">
        <f t="shared" si="16"/>
        <v>2661.9343389529727</v>
      </c>
      <c r="F81" s="29">
        <f t="shared" si="16"/>
        <v>3355.2355654969942</v>
      </c>
      <c r="G81" s="29">
        <f t="shared" si="16"/>
        <v>4173.913043478261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2097.2095461871563</v>
      </c>
      <c r="E82" s="29">
        <f t="shared" si="16"/>
        <v>2994.6761313220936</v>
      </c>
      <c r="F82" s="29">
        <f t="shared" si="16"/>
        <v>3774.6400111841181</v>
      </c>
      <c r="G82" s="29">
        <f t="shared" si="16"/>
        <v>4695.652173913043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2330.2328290968408</v>
      </c>
      <c r="E83" s="29">
        <f t="shared" si="16"/>
        <v>3327.4179236912155</v>
      </c>
      <c r="F83" s="29">
        <f t="shared" si="16"/>
        <v>4194.0444568712428</v>
      </c>
      <c r="G83" s="29">
        <f t="shared" si="16"/>
        <v>5217.391304347826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2563.2561120065243</v>
      </c>
      <c r="E84" s="29">
        <f t="shared" si="16"/>
        <v>3660.1597160603365</v>
      </c>
      <c r="F84" s="29">
        <f t="shared" si="16"/>
        <v>4613.4489025583671</v>
      </c>
      <c r="G84" s="29">
        <f t="shared" si="16"/>
        <v>5739.1304347826081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2796.2793949162087</v>
      </c>
      <c r="E85" s="29">
        <f t="shared" si="16"/>
        <v>3992.9015084294583</v>
      </c>
      <c r="F85" s="29">
        <f t="shared" si="16"/>
        <v>5032.8533482454914</v>
      </c>
      <c r="G85" s="29">
        <f t="shared" si="16"/>
        <v>6260.869565217391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3029.3026778258932</v>
      </c>
      <c r="E86" s="29">
        <f t="shared" si="16"/>
        <v>4325.6433007985806</v>
      </c>
      <c r="F86" s="29">
        <f t="shared" si="16"/>
        <v>5452.2577939326156</v>
      </c>
      <c r="G86" s="29">
        <f t="shared" si="16"/>
        <v>6782.608695652174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3262.3259607355767</v>
      </c>
      <c r="E87" s="29">
        <f t="shared" si="16"/>
        <v>4658.3850931677016</v>
      </c>
      <c r="F87" s="29">
        <f t="shared" si="16"/>
        <v>5871.6622396197399</v>
      </c>
      <c r="G87" s="29">
        <f t="shared" si="16"/>
        <v>7304.347826086956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3495.3492436452611</v>
      </c>
      <c r="E88" s="29">
        <f t="shared" si="16"/>
        <v>4991.1268855368235</v>
      </c>
      <c r="F88" s="29">
        <f t="shared" si="16"/>
        <v>6291.0666853068642</v>
      </c>
      <c r="G88" s="29">
        <f t="shared" si="16"/>
        <v>7826.086956521739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3728.3725265549451</v>
      </c>
      <c r="E89" s="29">
        <f t="shared" si="16"/>
        <v>5323.8686779059453</v>
      </c>
      <c r="F89" s="29">
        <f t="shared" si="16"/>
        <v>6710.4711309939885</v>
      </c>
      <c r="G89" s="29">
        <f t="shared" si="16"/>
        <v>8347.826086956522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3821.5818397188186</v>
      </c>
      <c r="E90" s="29">
        <f t="shared" si="17"/>
        <v>5456.9653948535934</v>
      </c>
      <c r="F90" s="29">
        <f t="shared" si="17"/>
        <v>6878.2329092688378</v>
      </c>
      <c r="G90" s="29">
        <f t="shared" si="17"/>
        <v>8556.5217391304341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3961.3958094646291</v>
      </c>
      <c r="E91" s="29">
        <f t="shared" si="17"/>
        <v>5656.6104702750663</v>
      </c>
      <c r="F91" s="29">
        <f t="shared" si="17"/>
        <v>7129.8755766811128</v>
      </c>
      <c r="G91" s="29">
        <f t="shared" si="17"/>
        <v>8869.565217391304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K95" s="1"/>
      <c r="L95" s="1" t="s">
        <v>94</v>
      </c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H37</f>
        <v>4.0659999999999998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57.310202388018709</v>
      </c>
      <c r="E98" s="29">
        <f t="shared" ref="E98:G98" si="18">E74/$E$96</f>
        <v>81.835167823197636</v>
      </c>
      <c r="F98" s="29">
        <f t="shared" si="18"/>
        <v>103.14915043952885</v>
      </c>
      <c r="G98" s="29">
        <f t="shared" si="18"/>
        <v>128.31754314677389</v>
      </c>
      <c r="H98" s="58" t="s">
        <v>49</v>
      </c>
      <c r="I98" s="49">
        <v>500</v>
      </c>
      <c r="J98" s="50">
        <f>D98/$L$96 * 60</f>
        <v>3.2562614993192449</v>
      </c>
      <c r="K98" s="50">
        <f t="shared" ref="K98:M113" si="19">E98/$L$96 * 60</f>
        <v>4.6497254444998664</v>
      </c>
      <c r="L98" s="50">
        <f t="shared" si="19"/>
        <v>5.8607471840641399</v>
      </c>
      <c r="M98" s="50">
        <f t="shared" si="19"/>
        <v>7.2907694969757886</v>
      </c>
      <c r="N98" s="1"/>
      <c r="O98" s="49">
        <v>500</v>
      </c>
      <c r="P98" s="50">
        <f>J98*$Q$94</f>
        <v>5.2404449063604313</v>
      </c>
      <c r="Q98" s="50">
        <f t="shared" ref="Q98:S113" si="20">K98*$Q$94</f>
        <v>7.4830077457531932</v>
      </c>
      <c r="R98" s="50">
        <f t="shared" si="20"/>
        <v>9.4319583161905189</v>
      </c>
      <c r="S98" s="50">
        <f t="shared" si="20"/>
        <v>11.733356145341004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114.62040477603742</v>
      </c>
      <c r="E99" s="29">
        <f t="shared" si="21"/>
        <v>163.67033564639527</v>
      </c>
      <c r="F99" s="29">
        <f t="shared" si="21"/>
        <v>206.29830087905771</v>
      </c>
      <c r="G99" s="29">
        <f t="shared" si="21"/>
        <v>256.63508629354777</v>
      </c>
      <c r="H99" s="58"/>
      <c r="I99" s="51">
        <v>1000</v>
      </c>
      <c r="J99" s="50">
        <f t="shared" ref="J99:M115" si="22">D99/$L$96 * 60</f>
        <v>6.5125229986384898</v>
      </c>
      <c r="K99" s="50">
        <f t="shared" si="19"/>
        <v>9.2994508889997327</v>
      </c>
      <c r="L99" s="50">
        <f t="shared" si="19"/>
        <v>11.72149436812828</v>
      </c>
      <c r="M99" s="50">
        <f t="shared" si="19"/>
        <v>14.581538993951577</v>
      </c>
      <c r="N99" s="1"/>
      <c r="O99" s="51">
        <v>1000</v>
      </c>
      <c r="P99" s="50">
        <f t="shared" ref="P99:S115" si="23">J99*$Q$94</f>
        <v>10.480889812720863</v>
      </c>
      <c r="Q99" s="50">
        <f t="shared" si="20"/>
        <v>14.966015491506386</v>
      </c>
      <c r="R99" s="50">
        <f t="shared" si="20"/>
        <v>18.863916632381038</v>
      </c>
      <c r="S99" s="50">
        <f t="shared" si="20"/>
        <v>23.466712290682008</v>
      </c>
    </row>
    <row r="100" spans="1:19" x14ac:dyDescent="0.45">
      <c r="A100" s="1"/>
      <c r="B100" s="58"/>
      <c r="C100" s="28">
        <v>1500</v>
      </c>
      <c r="D100" s="29">
        <f t="shared" si="21"/>
        <v>171.93060716405611</v>
      </c>
      <c r="E100" s="29">
        <f t="shared" si="21"/>
        <v>245.50550346959287</v>
      </c>
      <c r="F100" s="29">
        <f t="shared" si="21"/>
        <v>309.44745131858656</v>
      </c>
      <c r="G100" s="29">
        <f t="shared" si="21"/>
        <v>384.95262944032163</v>
      </c>
      <c r="H100" s="58"/>
      <c r="I100" s="51">
        <v>1500</v>
      </c>
      <c r="J100" s="50">
        <f t="shared" si="22"/>
        <v>9.7687844979577338</v>
      </c>
      <c r="K100" s="50">
        <f t="shared" si="19"/>
        <v>13.949176333499594</v>
      </c>
      <c r="L100" s="50">
        <f t="shared" si="19"/>
        <v>17.582241552192418</v>
      </c>
      <c r="M100" s="50">
        <f t="shared" si="19"/>
        <v>21.872308490927367</v>
      </c>
      <c r="N100" s="1"/>
      <c r="O100" s="51">
        <v>1500</v>
      </c>
      <c r="P100" s="50">
        <f t="shared" si="23"/>
        <v>15.721334719081293</v>
      </c>
      <c r="Q100" s="50">
        <f t="shared" si="20"/>
        <v>22.449023237259571</v>
      </c>
      <c r="R100" s="50">
        <f t="shared" si="20"/>
        <v>28.295874948571555</v>
      </c>
      <c r="S100" s="50">
        <f t="shared" si="20"/>
        <v>35.200068436023017</v>
      </c>
    </row>
    <row r="101" spans="1:19" x14ac:dyDescent="0.45">
      <c r="A101" s="1"/>
      <c r="B101" s="58"/>
      <c r="C101" s="28">
        <v>2000</v>
      </c>
      <c r="D101" s="29">
        <f t="shared" si="21"/>
        <v>229.24080955207484</v>
      </c>
      <c r="E101" s="29">
        <f t="shared" si="21"/>
        <v>327.34067129279055</v>
      </c>
      <c r="F101" s="29">
        <f t="shared" si="21"/>
        <v>412.59660175811541</v>
      </c>
      <c r="G101" s="29">
        <f t="shared" si="21"/>
        <v>513.27017258709554</v>
      </c>
      <c r="H101" s="58"/>
      <c r="I101" s="51">
        <v>2000</v>
      </c>
      <c r="J101" s="50">
        <f t="shared" si="22"/>
        <v>13.02504599727698</v>
      </c>
      <c r="K101" s="50">
        <f t="shared" si="19"/>
        <v>18.598901777999465</v>
      </c>
      <c r="L101" s="50">
        <f t="shared" si="19"/>
        <v>23.442988736256559</v>
      </c>
      <c r="M101" s="50">
        <f t="shared" si="19"/>
        <v>29.163077987903154</v>
      </c>
      <c r="N101" s="1"/>
      <c r="O101" s="51">
        <v>2000</v>
      </c>
      <c r="P101" s="50">
        <f t="shared" si="23"/>
        <v>20.961779625441725</v>
      </c>
      <c r="Q101" s="50">
        <f t="shared" si="20"/>
        <v>29.932030983012773</v>
      </c>
      <c r="R101" s="50">
        <f t="shared" si="20"/>
        <v>37.727833264762076</v>
      </c>
      <c r="S101" s="50">
        <f t="shared" si="20"/>
        <v>46.933424581364015</v>
      </c>
    </row>
    <row r="102" spans="1:19" x14ac:dyDescent="0.45">
      <c r="A102" s="1"/>
      <c r="B102" s="58"/>
      <c r="C102" s="28">
        <v>2500</v>
      </c>
      <c r="D102" s="29">
        <f t="shared" si="21"/>
        <v>286.55101194009359</v>
      </c>
      <c r="E102" s="29">
        <f t="shared" si="21"/>
        <v>409.17583911598814</v>
      </c>
      <c r="F102" s="29">
        <f t="shared" si="21"/>
        <v>515.74575219764426</v>
      </c>
      <c r="G102" s="29">
        <f t="shared" si="21"/>
        <v>641.58771573386946</v>
      </c>
      <c r="H102" s="58"/>
      <c r="I102" s="51">
        <v>2500</v>
      </c>
      <c r="J102" s="50">
        <f t="shared" si="22"/>
        <v>16.281307496596227</v>
      </c>
      <c r="K102" s="50">
        <f t="shared" si="19"/>
        <v>23.248627222499326</v>
      </c>
      <c r="L102" s="50">
        <f t="shared" si="19"/>
        <v>29.303735920320698</v>
      </c>
      <c r="M102" s="50">
        <f t="shared" si="19"/>
        <v>36.453847484878949</v>
      </c>
      <c r="N102" s="1"/>
      <c r="O102" s="51">
        <v>2500</v>
      </c>
      <c r="P102" s="50">
        <f t="shared" si="23"/>
        <v>26.202224531802159</v>
      </c>
      <c r="Q102" s="50">
        <f t="shared" si="20"/>
        <v>37.415038728765957</v>
      </c>
      <c r="R102" s="50">
        <f t="shared" si="20"/>
        <v>47.159791580952593</v>
      </c>
      <c r="S102" s="50">
        <f t="shared" si="20"/>
        <v>58.666780726705028</v>
      </c>
    </row>
    <row r="103" spans="1:19" x14ac:dyDescent="0.45">
      <c r="A103" s="1"/>
      <c r="B103" s="58"/>
      <c r="C103" s="28">
        <v>3000</v>
      </c>
      <c r="D103" s="29">
        <f t="shared" si="21"/>
        <v>343.86121432811223</v>
      </c>
      <c r="E103" s="29">
        <f t="shared" si="21"/>
        <v>491.01100693918573</v>
      </c>
      <c r="F103" s="29">
        <f t="shared" si="21"/>
        <v>618.89490263717312</v>
      </c>
      <c r="G103" s="29">
        <f t="shared" si="21"/>
        <v>769.90525888064326</v>
      </c>
      <c r="H103" s="58"/>
      <c r="I103" s="51">
        <v>3000</v>
      </c>
      <c r="J103" s="50">
        <f t="shared" si="22"/>
        <v>19.537568995915468</v>
      </c>
      <c r="K103" s="50">
        <f t="shared" si="19"/>
        <v>27.898352666999187</v>
      </c>
      <c r="L103" s="50">
        <f t="shared" si="19"/>
        <v>35.164483104384836</v>
      </c>
      <c r="M103" s="50">
        <f t="shared" si="19"/>
        <v>43.744616981854733</v>
      </c>
      <c r="N103" s="1"/>
      <c r="O103" s="51">
        <v>3000</v>
      </c>
      <c r="P103" s="50">
        <f t="shared" si="23"/>
        <v>31.442669438162586</v>
      </c>
      <c r="Q103" s="50">
        <f t="shared" si="20"/>
        <v>44.898046474519141</v>
      </c>
      <c r="R103" s="50">
        <f t="shared" si="20"/>
        <v>56.59174989714311</v>
      </c>
      <c r="S103" s="50">
        <f t="shared" si="20"/>
        <v>70.400136872046033</v>
      </c>
    </row>
    <row r="104" spans="1:19" x14ac:dyDescent="0.45">
      <c r="A104" s="1"/>
      <c r="B104" s="58"/>
      <c r="C104" s="28">
        <v>3500</v>
      </c>
      <c r="D104" s="29">
        <f t="shared" si="21"/>
        <v>401.17141671613092</v>
      </c>
      <c r="E104" s="29">
        <f t="shared" si="21"/>
        <v>572.84617476238338</v>
      </c>
      <c r="F104" s="29">
        <f t="shared" si="21"/>
        <v>722.04405307670197</v>
      </c>
      <c r="G104" s="29">
        <f t="shared" si="21"/>
        <v>898.22280202741717</v>
      </c>
      <c r="H104" s="58"/>
      <c r="I104" s="51">
        <v>3500</v>
      </c>
      <c r="J104" s="50">
        <f t="shared" si="22"/>
        <v>22.793830495234712</v>
      </c>
      <c r="K104" s="50">
        <f t="shared" si="19"/>
        <v>32.548078111499052</v>
      </c>
      <c r="L104" s="50">
        <f t="shared" si="19"/>
        <v>41.025230288448974</v>
      </c>
      <c r="M104" s="50">
        <f t="shared" si="19"/>
        <v>51.035386478830517</v>
      </c>
      <c r="N104" s="1"/>
      <c r="O104" s="51">
        <v>3500</v>
      </c>
      <c r="P104" s="50">
        <f t="shared" si="23"/>
        <v>36.683114344523013</v>
      </c>
      <c r="Q104" s="50">
        <f t="shared" si="20"/>
        <v>52.381054220272333</v>
      </c>
      <c r="R104" s="50">
        <f t="shared" si="20"/>
        <v>66.023708213333634</v>
      </c>
      <c r="S104" s="50">
        <f t="shared" si="20"/>
        <v>82.133493017387025</v>
      </c>
    </row>
    <row r="105" spans="1:19" x14ac:dyDescent="0.45">
      <c r="A105" s="1"/>
      <c r="B105" s="58"/>
      <c r="C105" s="28">
        <v>4000</v>
      </c>
      <c r="D105" s="29">
        <f t="shared" si="21"/>
        <v>458.48161910414967</v>
      </c>
      <c r="E105" s="29">
        <f t="shared" si="21"/>
        <v>654.68134258558109</v>
      </c>
      <c r="F105" s="29">
        <f t="shared" si="21"/>
        <v>825.19320351623082</v>
      </c>
      <c r="G105" s="29">
        <f t="shared" si="21"/>
        <v>1026.5403451741911</v>
      </c>
      <c r="H105" s="58"/>
      <c r="I105" s="51">
        <v>4000</v>
      </c>
      <c r="J105" s="50">
        <f t="shared" si="22"/>
        <v>26.050091994553959</v>
      </c>
      <c r="K105" s="50">
        <f t="shared" si="19"/>
        <v>37.197803555998931</v>
      </c>
      <c r="L105" s="50">
        <f t="shared" si="19"/>
        <v>46.885977472513119</v>
      </c>
      <c r="M105" s="50">
        <f t="shared" si="19"/>
        <v>58.326155975806309</v>
      </c>
      <c r="N105" s="1"/>
      <c r="O105" s="51">
        <v>4000</v>
      </c>
      <c r="P105" s="50">
        <f t="shared" si="23"/>
        <v>41.92355925088345</v>
      </c>
      <c r="Q105" s="50">
        <f t="shared" si="20"/>
        <v>59.864061966025545</v>
      </c>
      <c r="R105" s="50">
        <f t="shared" si="20"/>
        <v>75.455666529524152</v>
      </c>
      <c r="S105" s="50">
        <f t="shared" si="20"/>
        <v>93.86684916272803</v>
      </c>
    </row>
    <row r="106" spans="1:19" x14ac:dyDescent="0.45">
      <c r="A106" s="1"/>
      <c r="B106" s="58"/>
      <c r="C106" s="28">
        <v>4500</v>
      </c>
      <c r="D106" s="29">
        <f t="shared" si="21"/>
        <v>515.79182149216831</v>
      </c>
      <c r="E106" s="29">
        <f t="shared" si="21"/>
        <v>736.51651040877857</v>
      </c>
      <c r="F106" s="29">
        <f t="shared" si="21"/>
        <v>928.34235395575956</v>
      </c>
      <c r="G106" s="29">
        <f t="shared" si="21"/>
        <v>1154.8578883209648</v>
      </c>
      <c r="H106" s="58"/>
      <c r="I106" s="51">
        <v>4500</v>
      </c>
      <c r="J106" s="50">
        <f t="shared" si="22"/>
        <v>29.3063534938732</v>
      </c>
      <c r="K106" s="50">
        <f t="shared" si="19"/>
        <v>41.847529000498781</v>
      </c>
      <c r="L106" s="50">
        <f t="shared" si="19"/>
        <v>52.74672465657725</v>
      </c>
      <c r="M106" s="50">
        <f t="shared" si="19"/>
        <v>65.616925472782086</v>
      </c>
      <c r="N106" s="1"/>
      <c r="O106" s="51">
        <v>4500</v>
      </c>
      <c r="P106" s="50">
        <f t="shared" si="23"/>
        <v>47.164004157243873</v>
      </c>
      <c r="Q106" s="50">
        <f t="shared" si="20"/>
        <v>67.347069711778715</v>
      </c>
      <c r="R106" s="50">
        <f t="shared" si="20"/>
        <v>84.887624845714669</v>
      </c>
      <c r="S106" s="50">
        <f t="shared" si="20"/>
        <v>105.60020530806902</v>
      </c>
    </row>
    <row r="107" spans="1:19" x14ac:dyDescent="0.45">
      <c r="A107" s="1"/>
      <c r="B107" s="58"/>
      <c r="C107" s="28">
        <v>5000</v>
      </c>
      <c r="D107" s="29">
        <f t="shared" si="21"/>
        <v>573.10202388018718</v>
      </c>
      <c r="E107" s="29">
        <f t="shared" si="21"/>
        <v>818.35167823197628</v>
      </c>
      <c r="F107" s="29">
        <f t="shared" si="21"/>
        <v>1031.4915043952885</v>
      </c>
      <c r="G107" s="29">
        <f t="shared" si="21"/>
        <v>1283.1754314677389</v>
      </c>
      <c r="H107" s="58"/>
      <c r="I107" s="51">
        <v>5000</v>
      </c>
      <c r="J107" s="50">
        <f t="shared" si="22"/>
        <v>32.562614993192454</v>
      </c>
      <c r="K107" s="50">
        <f t="shared" si="19"/>
        <v>46.497254444998653</v>
      </c>
      <c r="L107" s="50">
        <f t="shared" si="19"/>
        <v>58.607471840641395</v>
      </c>
      <c r="M107" s="50">
        <f t="shared" si="19"/>
        <v>72.907694969757898</v>
      </c>
      <c r="N107" s="1"/>
      <c r="O107" s="51">
        <v>5000</v>
      </c>
      <c r="P107" s="50">
        <f t="shared" si="23"/>
        <v>52.404449063604318</v>
      </c>
      <c r="Q107" s="50">
        <f t="shared" si="20"/>
        <v>74.830077457531914</v>
      </c>
      <c r="R107" s="50">
        <f t="shared" si="20"/>
        <v>94.319583161905186</v>
      </c>
      <c r="S107" s="50">
        <f t="shared" si="20"/>
        <v>117.33356145341006</v>
      </c>
    </row>
    <row r="108" spans="1:19" x14ac:dyDescent="0.45">
      <c r="A108" s="1"/>
      <c r="B108" s="58"/>
      <c r="C108" s="28">
        <v>5500</v>
      </c>
      <c r="D108" s="29">
        <f t="shared" si="21"/>
        <v>630.4122262682057</v>
      </c>
      <c r="E108" s="29">
        <f t="shared" si="21"/>
        <v>900.18684605517376</v>
      </c>
      <c r="F108" s="29">
        <f t="shared" si="21"/>
        <v>1134.6406548348173</v>
      </c>
      <c r="G108" s="29">
        <f t="shared" si="21"/>
        <v>1411.4929746145126</v>
      </c>
      <c r="H108" s="58"/>
      <c r="I108" s="51">
        <v>5500</v>
      </c>
      <c r="J108" s="50">
        <f t="shared" si="22"/>
        <v>35.818876492511691</v>
      </c>
      <c r="K108" s="50">
        <f t="shared" si="19"/>
        <v>51.14697988949851</v>
      </c>
      <c r="L108" s="50">
        <f t="shared" si="19"/>
        <v>64.468219024705533</v>
      </c>
      <c r="M108" s="50">
        <f t="shared" si="19"/>
        <v>80.198464466733668</v>
      </c>
      <c r="N108" s="1"/>
      <c r="O108" s="51">
        <v>5500</v>
      </c>
      <c r="P108" s="50">
        <f t="shared" si="23"/>
        <v>57.644893969964741</v>
      </c>
      <c r="Q108" s="50">
        <f t="shared" si="20"/>
        <v>82.313085203285098</v>
      </c>
      <c r="R108" s="50">
        <f t="shared" si="20"/>
        <v>103.7515414780957</v>
      </c>
      <c r="S108" s="50">
        <f t="shared" si="20"/>
        <v>129.06691759875105</v>
      </c>
    </row>
    <row r="109" spans="1:19" x14ac:dyDescent="0.45">
      <c r="A109" s="1"/>
      <c r="B109" s="58"/>
      <c r="C109" s="28">
        <v>6000</v>
      </c>
      <c r="D109" s="29">
        <f t="shared" si="21"/>
        <v>687.72242865622445</v>
      </c>
      <c r="E109" s="29">
        <f t="shared" si="21"/>
        <v>982.02201387837147</v>
      </c>
      <c r="F109" s="29">
        <f t="shared" si="21"/>
        <v>1237.7898052743462</v>
      </c>
      <c r="G109" s="29">
        <f t="shared" si="21"/>
        <v>1539.8105177612865</v>
      </c>
      <c r="H109" s="58"/>
      <c r="I109" s="51">
        <v>6000</v>
      </c>
      <c r="J109" s="50">
        <f t="shared" si="22"/>
        <v>39.075137991830935</v>
      </c>
      <c r="K109" s="50">
        <f t="shared" si="19"/>
        <v>55.796705333998375</v>
      </c>
      <c r="L109" s="50">
        <f t="shared" si="19"/>
        <v>70.328966208769671</v>
      </c>
      <c r="M109" s="50">
        <f t="shared" si="19"/>
        <v>87.489233963709466</v>
      </c>
      <c r="N109" s="1"/>
      <c r="O109" s="51">
        <v>6000</v>
      </c>
      <c r="P109" s="50">
        <f t="shared" si="23"/>
        <v>62.885338876325171</v>
      </c>
      <c r="Q109" s="50">
        <f t="shared" si="20"/>
        <v>89.796092949038282</v>
      </c>
      <c r="R109" s="50">
        <f t="shared" si="20"/>
        <v>113.18349979428622</v>
      </c>
      <c r="S109" s="50">
        <f t="shared" si="20"/>
        <v>140.80027374409207</v>
      </c>
    </row>
    <row r="110" spans="1:19" x14ac:dyDescent="0.45">
      <c r="A110" s="1"/>
      <c r="B110" s="58"/>
      <c r="C110" s="28">
        <v>6500</v>
      </c>
      <c r="D110" s="29">
        <f t="shared" si="21"/>
        <v>745.03263104424332</v>
      </c>
      <c r="E110" s="29">
        <f t="shared" si="21"/>
        <v>1063.8571817015693</v>
      </c>
      <c r="F110" s="29">
        <f t="shared" si="21"/>
        <v>1340.938955713875</v>
      </c>
      <c r="G110" s="29">
        <f t="shared" si="21"/>
        <v>1668.1280609080607</v>
      </c>
      <c r="H110" s="58"/>
      <c r="I110" s="51">
        <v>6500</v>
      </c>
      <c r="J110" s="50">
        <f t="shared" si="22"/>
        <v>42.331399491150187</v>
      </c>
      <c r="K110" s="50">
        <f t="shared" si="19"/>
        <v>60.446430778498254</v>
      </c>
      <c r="L110" s="50">
        <f t="shared" si="19"/>
        <v>76.189713392833795</v>
      </c>
      <c r="M110" s="50">
        <f t="shared" si="19"/>
        <v>94.780003460685265</v>
      </c>
      <c r="N110" s="1"/>
      <c r="O110" s="51">
        <v>6500</v>
      </c>
      <c r="P110" s="50">
        <f t="shared" si="23"/>
        <v>68.125783782685616</v>
      </c>
      <c r="Q110" s="50">
        <f t="shared" si="20"/>
        <v>97.279100694791495</v>
      </c>
      <c r="R110" s="50">
        <f t="shared" si="20"/>
        <v>122.61545811047672</v>
      </c>
      <c r="S110" s="50">
        <f t="shared" si="20"/>
        <v>152.53362988943309</v>
      </c>
    </row>
    <row r="111" spans="1:19" x14ac:dyDescent="0.45">
      <c r="A111" s="1"/>
      <c r="B111" s="58"/>
      <c r="C111" s="28">
        <v>7000</v>
      </c>
      <c r="D111" s="29">
        <f t="shared" si="21"/>
        <v>802.34283343226184</v>
      </c>
      <c r="E111" s="29">
        <f t="shared" si="21"/>
        <v>1145.6923495247668</v>
      </c>
      <c r="F111" s="29">
        <f t="shared" si="21"/>
        <v>1444.0881061534039</v>
      </c>
      <c r="G111" s="29">
        <f t="shared" si="21"/>
        <v>1796.4456040548343</v>
      </c>
      <c r="H111" s="58"/>
      <c r="I111" s="51">
        <v>7000</v>
      </c>
      <c r="J111" s="50">
        <f t="shared" si="22"/>
        <v>45.587660990469423</v>
      </c>
      <c r="K111" s="50">
        <f t="shared" si="19"/>
        <v>65.096156222998104</v>
      </c>
      <c r="L111" s="50">
        <f t="shared" si="19"/>
        <v>82.050460576897947</v>
      </c>
      <c r="M111" s="50">
        <f t="shared" si="19"/>
        <v>102.07077295766103</v>
      </c>
      <c r="N111" s="1"/>
      <c r="O111" s="51">
        <v>7000</v>
      </c>
      <c r="P111" s="50">
        <f t="shared" si="23"/>
        <v>73.366228689046025</v>
      </c>
      <c r="Q111" s="50">
        <f t="shared" si="20"/>
        <v>104.76210844054467</v>
      </c>
      <c r="R111" s="50">
        <f t="shared" si="20"/>
        <v>132.04741642666727</v>
      </c>
      <c r="S111" s="50">
        <f t="shared" si="20"/>
        <v>164.26698603477405</v>
      </c>
    </row>
    <row r="112" spans="1:19" x14ac:dyDescent="0.45">
      <c r="A112" s="1"/>
      <c r="B112" s="58"/>
      <c r="C112" s="28">
        <v>7500</v>
      </c>
      <c r="D112" s="29">
        <f t="shared" si="21"/>
        <v>859.65303582028071</v>
      </c>
      <c r="E112" s="29">
        <f t="shared" si="21"/>
        <v>1227.5275173479645</v>
      </c>
      <c r="F112" s="29">
        <f t="shared" si="21"/>
        <v>1547.2372565929327</v>
      </c>
      <c r="G112" s="29">
        <f t="shared" si="21"/>
        <v>1924.7631472016083</v>
      </c>
      <c r="H112" s="58"/>
      <c r="I112" s="51">
        <v>7500</v>
      </c>
      <c r="J112" s="50">
        <f t="shared" si="22"/>
        <v>48.843922489788675</v>
      </c>
      <c r="K112" s="50">
        <f t="shared" si="19"/>
        <v>69.745881667497983</v>
      </c>
      <c r="L112" s="50">
        <f t="shared" si="19"/>
        <v>87.911207760962085</v>
      </c>
      <c r="M112" s="50">
        <f t="shared" si="19"/>
        <v>109.36154245463683</v>
      </c>
      <c r="N112" s="1"/>
      <c r="O112" s="51">
        <v>7500</v>
      </c>
      <c r="P112" s="50">
        <f t="shared" si="23"/>
        <v>78.606673595406477</v>
      </c>
      <c r="Q112" s="50">
        <f t="shared" si="20"/>
        <v>112.24511618629788</v>
      </c>
      <c r="R112" s="50">
        <f t="shared" si="20"/>
        <v>141.47937474285777</v>
      </c>
      <c r="S112" s="50">
        <f t="shared" si="20"/>
        <v>176.00034218011507</v>
      </c>
    </row>
    <row r="113" spans="1:19" x14ac:dyDescent="0.45">
      <c r="A113" s="1"/>
      <c r="B113" s="58"/>
      <c r="C113" s="28">
        <v>8000</v>
      </c>
      <c r="D113" s="29">
        <f t="shared" si="21"/>
        <v>916.96323820829934</v>
      </c>
      <c r="E113" s="29">
        <f t="shared" si="21"/>
        <v>1309.3626851711622</v>
      </c>
      <c r="F113" s="29">
        <f t="shared" si="21"/>
        <v>1650.3864070324616</v>
      </c>
      <c r="G113" s="29">
        <f t="shared" si="21"/>
        <v>2053.0806903483822</v>
      </c>
      <c r="H113" s="58"/>
      <c r="I113" s="28">
        <v>8000</v>
      </c>
      <c r="J113" s="31">
        <f t="shared" si="22"/>
        <v>52.100183989107919</v>
      </c>
      <c r="K113" s="31">
        <f t="shared" si="19"/>
        <v>74.395607111997862</v>
      </c>
      <c r="L113" s="31">
        <f t="shared" si="19"/>
        <v>93.771954945026238</v>
      </c>
      <c r="M113" s="31">
        <f t="shared" si="19"/>
        <v>116.65231195161262</v>
      </c>
      <c r="N113" s="1"/>
      <c r="O113" s="28">
        <v>8000</v>
      </c>
      <c r="P113" s="31">
        <f t="shared" si="23"/>
        <v>83.8471185017669</v>
      </c>
      <c r="Q113" s="31">
        <f t="shared" si="20"/>
        <v>119.72812393205109</v>
      </c>
      <c r="R113" s="31">
        <f t="shared" si="20"/>
        <v>150.9113330590483</v>
      </c>
      <c r="S113" s="31">
        <f t="shared" si="20"/>
        <v>187.73369832545606</v>
      </c>
    </row>
    <row r="114" spans="1:19" x14ac:dyDescent="0.45">
      <c r="A114" s="1"/>
      <c r="B114" s="58"/>
      <c r="C114" s="28">
        <v>8200</v>
      </c>
      <c r="D114" s="29">
        <f t="shared" si="21"/>
        <v>939.88731916350685</v>
      </c>
      <c r="E114" s="29">
        <f t="shared" si="21"/>
        <v>1342.096752300441</v>
      </c>
      <c r="F114" s="29">
        <f t="shared" si="21"/>
        <v>1691.6460672082731</v>
      </c>
      <c r="G114" s="29">
        <f t="shared" si="21"/>
        <v>2104.4077076070917</v>
      </c>
      <c r="H114" s="58"/>
      <c r="I114" s="28">
        <v>8200</v>
      </c>
      <c r="J114" s="31">
        <f t="shared" si="22"/>
        <v>53.402688588835616</v>
      </c>
      <c r="K114" s="31">
        <f t="shared" si="22"/>
        <v>76.255497289797788</v>
      </c>
      <c r="L114" s="31">
        <f t="shared" si="22"/>
        <v>96.11625381865187</v>
      </c>
      <c r="M114" s="31">
        <f t="shared" si="22"/>
        <v>119.56861975040295</v>
      </c>
      <c r="N114" s="1"/>
      <c r="O114" s="28">
        <v>8200</v>
      </c>
      <c r="P114" s="31">
        <f t="shared" si="23"/>
        <v>85.943296464311075</v>
      </c>
      <c r="Q114" s="31">
        <f t="shared" si="23"/>
        <v>122.72132703035234</v>
      </c>
      <c r="R114" s="31">
        <f t="shared" si="23"/>
        <v>154.68411638552448</v>
      </c>
      <c r="S114" s="31">
        <f t="shared" si="23"/>
        <v>192.4270407835925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974.2734405963181</v>
      </c>
      <c r="E115" s="29">
        <f t="shared" si="24"/>
        <v>1391.1978529943597</v>
      </c>
      <c r="F115" s="29">
        <f t="shared" si="24"/>
        <v>1753.5355574719904</v>
      </c>
      <c r="G115" s="29">
        <f t="shared" si="24"/>
        <v>2181.3982334951561</v>
      </c>
      <c r="H115" s="58"/>
      <c r="I115" s="28">
        <v>8500</v>
      </c>
      <c r="J115" s="31">
        <f t="shared" si="22"/>
        <v>55.35644548842717</v>
      </c>
      <c r="K115" s="31">
        <f t="shared" si="22"/>
        <v>79.045332556497712</v>
      </c>
      <c r="L115" s="31">
        <f t="shared" si="22"/>
        <v>99.632702129090362</v>
      </c>
      <c r="M115" s="31">
        <f t="shared" si="22"/>
        <v>123.94308144858842</v>
      </c>
      <c r="N115" s="1"/>
      <c r="O115" s="28">
        <v>8500</v>
      </c>
      <c r="P115" s="31">
        <f t="shared" si="23"/>
        <v>89.087563408127338</v>
      </c>
      <c r="Q115" s="31">
        <f t="shared" si="23"/>
        <v>127.21113167780426</v>
      </c>
      <c r="R115" s="31">
        <f t="shared" si="23"/>
        <v>160.34329137523881</v>
      </c>
      <c r="S115" s="31">
        <f t="shared" si="23"/>
        <v>199.46705447079708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0">
    <mergeCell ref="B47:B64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4:R44"/>
    <mergeCell ref="D45:L45"/>
    <mergeCell ref="A68:R68"/>
    <mergeCell ref="E71:G71"/>
    <mergeCell ref="B74:B91"/>
    <mergeCell ref="A93:R93"/>
    <mergeCell ref="B98:B115"/>
    <mergeCell ref="H98:H115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7376-A895-4815-B969-D8DB9C1B918F}">
  <dimension ref="A1:AD367"/>
  <sheetViews>
    <sheetView topLeftCell="A12" workbookViewId="0">
      <selection activeCell="K17" sqref="K17:K24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J17</f>
        <v xml:space="preserve">MED
Race 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J18</f>
        <v>2.5430000000000001</v>
      </c>
      <c r="E72" s="25">
        <f>J20</f>
        <v>1.73</v>
      </c>
      <c r="F72" s="25">
        <f>J22</f>
        <v>1.25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196.61816751867872</v>
      </c>
      <c r="E74" s="29">
        <f t="shared" ref="E74:G89" si="16">($C74/$E$70)/E$72</f>
        <v>289.01734104046244</v>
      </c>
      <c r="F74" s="29">
        <f t="shared" si="16"/>
        <v>400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393.23633503735743</v>
      </c>
      <c r="E75" s="29">
        <f t="shared" si="16"/>
        <v>578.03468208092488</v>
      </c>
      <c r="F75" s="29">
        <f t="shared" si="16"/>
        <v>800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589.8545025560361</v>
      </c>
      <c r="E76" s="29">
        <f t="shared" si="16"/>
        <v>867.05202312138726</v>
      </c>
      <c r="F76" s="29">
        <f t="shared" si="16"/>
        <v>1200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786.47267007471487</v>
      </c>
      <c r="E77" s="29">
        <f t="shared" si="16"/>
        <v>1156.0693641618498</v>
      </c>
      <c r="F77" s="29">
        <f t="shared" si="16"/>
        <v>1600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983.09083759339353</v>
      </c>
      <c r="E78" s="29">
        <f t="shared" si="16"/>
        <v>1445.0867052023123</v>
      </c>
      <c r="F78" s="29">
        <f t="shared" si="16"/>
        <v>2000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1179.7090051120722</v>
      </c>
      <c r="E79" s="29">
        <f t="shared" si="16"/>
        <v>1734.1040462427745</v>
      </c>
      <c r="F79" s="29">
        <f t="shared" si="16"/>
        <v>2400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1376.327172630751</v>
      </c>
      <c r="E80" s="29">
        <f t="shared" si="16"/>
        <v>2023.121387283237</v>
      </c>
      <c r="F80" s="29">
        <f t="shared" si="16"/>
        <v>2800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1572.9453401494297</v>
      </c>
      <c r="E81" s="29">
        <f t="shared" si="16"/>
        <v>2312.1387283236995</v>
      </c>
      <c r="F81" s="29">
        <f t="shared" si="16"/>
        <v>3200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1769.5635076681085</v>
      </c>
      <c r="E82" s="29">
        <f t="shared" si="16"/>
        <v>2601.1560693641618</v>
      </c>
      <c r="F82" s="29">
        <f t="shared" si="16"/>
        <v>3600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1966.1816751867871</v>
      </c>
      <c r="E83" s="29">
        <f t="shared" si="16"/>
        <v>2890.1734104046245</v>
      </c>
      <c r="F83" s="29">
        <f t="shared" si="16"/>
        <v>4000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2162.7998427054658</v>
      </c>
      <c r="E84" s="29">
        <f t="shared" si="16"/>
        <v>3179.1907514450868</v>
      </c>
      <c r="F84" s="29">
        <f t="shared" si="16"/>
        <v>4400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2359.4180102241444</v>
      </c>
      <c r="E85" s="29">
        <f t="shared" si="16"/>
        <v>3468.2080924855491</v>
      </c>
      <c r="F85" s="29">
        <f t="shared" si="16"/>
        <v>4800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2556.0361777428234</v>
      </c>
      <c r="E86" s="29">
        <f t="shared" si="16"/>
        <v>3757.2254335260118</v>
      </c>
      <c r="F86" s="29">
        <f t="shared" si="16"/>
        <v>5200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2752.6543452615019</v>
      </c>
      <c r="E87" s="29">
        <f t="shared" si="16"/>
        <v>4046.2427745664741</v>
      </c>
      <c r="F87" s="29">
        <f t="shared" si="16"/>
        <v>5600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2949.2725127801809</v>
      </c>
      <c r="E88" s="29">
        <f t="shared" si="16"/>
        <v>4335.2601156069368</v>
      </c>
      <c r="F88" s="29">
        <f t="shared" si="16"/>
        <v>6000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3145.8906802988595</v>
      </c>
      <c r="E89" s="29">
        <f t="shared" si="16"/>
        <v>4624.277456647399</v>
      </c>
      <c r="F89" s="29">
        <f t="shared" si="16"/>
        <v>6400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3224.5379473063308</v>
      </c>
      <c r="E90" s="29">
        <f t="shared" si="17"/>
        <v>4739.884393063584</v>
      </c>
      <c r="F90" s="29">
        <f t="shared" si="17"/>
        <v>6560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3342.508847817538</v>
      </c>
      <c r="E91" s="29">
        <f t="shared" si="17"/>
        <v>4913.2947976878613</v>
      </c>
      <c r="F91" s="29">
        <f t="shared" si="17"/>
        <v>6800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H37</f>
        <v>4.0659999999999998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48.356657038533875</v>
      </c>
      <c r="E98" s="29">
        <f t="shared" ref="E98:G98" si="18">E74/$E$96</f>
        <v>71.081490664157016</v>
      </c>
      <c r="F98" s="29">
        <f t="shared" si="18"/>
        <v>98.376783079193316</v>
      </c>
      <c r="G98" s="29">
        <f t="shared" si="18"/>
        <v>122.97097884899165</v>
      </c>
      <c r="H98" s="58" t="s">
        <v>49</v>
      </c>
      <c r="I98" s="49">
        <v>500</v>
      </c>
      <c r="J98" s="50">
        <f>D98/$L$96 * 60</f>
        <v>2.7475373317348795</v>
      </c>
      <c r="K98" s="50">
        <f t="shared" ref="K98:M113" si="19">E98/$L$96 * 60</f>
        <v>4.0387210604634669</v>
      </c>
      <c r="L98" s="50">
        <f t="shared" si="19"/>
        <v>5.5895899476814384</v>
      </c>
      <c r="M98" s="50">
        <f t="shared" si="19"/>
        <v>6.9869874346017982</v>
      </c>
      <c r="N98" s="1"/>
      <c r="O98" s="49">
        <v>500</v>
      </c>
      <c r="P98" s="50">
        <f>J98*$Q$94</f>
        <v>4.4217327196035381</v>
      </c>
      <c r="Q98" s="50">
        <f t="shared" ref="Q98:S113" si="20">K98*$Q$94</f>
        <v>6.4996915063305183</v>
      </c>
      <c r="R98" s="50">
        <f t="shared" si="20"/>
        <v>8.9955730447614375</v>
      </c>
      <c r="S98" s="50">
        <f t="shared" si="20"/>
        <v>11.244466305951796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96.71331407706775</v>
      </c>
      <c r="E99" s="29">
        <f t="shared" si="21"/>
        <v>142.16298132831403</v>
      </c>
      <c r="F99" s="29">
        <f t="shared" si="21"/>
        <v>196.75356615838663</v>
      </c>
      <c r="G99" s="29">
        <f t="shared" si="21"/>
        <v>245.9419576979833</v>
      </c>
      <c r="H99" s="58"/>
      <c r="I99" s="51">
        <v>1000</v>
      </c>
      <c r="J99" s="50">
        <f t="shared" ref="J99:M115" si="22">D99/$L$96 * 60</f>
        <v>5.4950746634697589</v>
      </c>
      <c r="K99" s="50">
        <f t="shared" si="19"/>
        <v>8.0774421209269338</v>
      </c>
      <c r="L99" s="50">
        <f t="shared" si="19"/>
        <v>11.179179895362877</v>
      </c>
      <c r="M99" s="50">
        <f t="shared" si="19"/>
        <v>13.973974869203596</v>
      </c>
      <c r="N99" s="1"/>
      <c r="O99" s="51">
        <v>1000</v>
      </c>
      <c r="P99" s="50">
        <f t="shared" ref="P99:S115" si="23">J99*$Q$94</f>
        <v>8.8434654392070762</v>
      </c>
      <c r="Q99" s="50">
        <f t="shared" si="20"/>
        <v>12.999383012661037</v>
      </c>
      <c r="R99" s="50">
        <f t="shared" si="20"/>
        <v>17.991146089522875</v>
      </c>
      <c r="S99" s="50">
        <f t="shared" si="20"/>
        <v>22.488932611903593</v>
      </c>
    </row>
    <row r="100" spans="1:19" x14ac:dyDescent="0.45">
      <c r="A100" s="1"/>
      <c r="B100" s="58"/>
      <c r="C100" s="28">
        <v>1500</v>
      </c>
      <c r="D100" s="29">
        <f t="shared" si="21"/>
        <v>145.06997111560159</v>
      </c>
      <c r="E100" s="29">
        <f t="shared" si="21"/>
        <v>213.24447199247106</v>
      </c>
      <c r="F100" s="29">
        <f t="shared" si="21"/>
        <v>295.13034923757994</v>
      </c>
      <c r="G100" s="29">
        <f t="shared" si="21"/>
        <v>368.91293654697495</v>
      </c>
      <c r="H100" s="58"/>
      <c r="I100" s="51">
        <v>1500</v>
      </c>
      <c r="J100" s="50">
        <f t="shared" si="22"/>
        <v>8.2426119952046353</v>
      </c>
      <c r="K100" s="50">
        <f t="shared" si="19"/>
        <v>12.116163181390402</v>
      </c>
      <c r="L100" s="50">
        <f t="shared" si="19"/>
        <v>16.768769843044314</v>
      </c>
      <c r="M100" s="50">
        <f t="shared" si="19"/>
        <v>20.960962303805395</v>
      </c>
      <c r="N100" s="1"/>
      <c r="O100" s="51">
        <v>1500</v>
      </c>
      <c r="P100" s="50">
        <f t="shared" si="23"/>
        <v>13.265198158810609</v>
      </c>
      <c r="Q100" s="50">
        <f t="shared" si="20"/>
        <v>19.499074518991556</v>
      </c>
      <c r="R100" s="50">
        <f t="shared" si="20"/>
        <v>26.986719134284311</v>
      </c>
      <c r="S100" s="50">
        <f t="shared" si="20"/>
        <v>33.733398917855389</v>
      </c>
    </row>
    <row r="101" spans="1:19" x14ac:dyDescent="0.45">
      <c r="A101" s="1"/>
      <c r="B101" s="58"/>
      <c r="C101" s="28">
        <v>2000</v>
      </c>
      <c r="D101" s="29">
        <f t="shared" si="21"/>
        <v>193.4266281541355</v>
      </c>
      <c r="E101" s="29">
        <f t="shared" si="21"/>
        <v>284.32596265662806</v>
      </c>
      <c r="F101" s="29">
        <f t="shared" si="21"/>
        <v>393.50713231677327</v>
      </c>
      <c r="G101" s="29">
        <f t="shared" si="21"/>
        <v>491.8839153959666</v>
      </c>
      <c r="H101" s="58"/>
      <c r="I101" s="51">
        <v>2000</v>
      </c>
      <c r="J101" s="50">
        <f t="shared" si="22"/>
        <v>10.990149326939518</v>
      </c>
      <c r="K101" s="50">
        <f t="shared" si="19"/>
        <v>16.154884241853868</v>
      </c>
      <c r="L101" s="50">
        <f t="shared" si="19"/>
        <v>22.358359790725753</v>
      </c>
      <c r="M101" s="50">
        <f t="shared" si="19"/>
        <v>27.947949738407193</v>
      </c>
      <c r="N101" s="1"/>
      <c r="O101" s="51">
        <v>2000</v>
      </c>
      <c r="P101" s="50">
        <f t="shared" si="23"/>
        <v>17.686930878414152</v>
      </c>
      <c r="Q101" s="50">
        <f t="shared" si="20"/>
        <v>25.998766025322073</v>
      </c>
      <c r="R101" s="50">
        <f t="shared" si="20"/>
        <v>35.98229217904575</v>
      </c>
      <c r="S101" s="50">
        <f t="shared" si="20"/>
        <v>44.977865223807186</v>
      </c>
    </row>
    <row r="102" spans="1:19" x14ac:dyDescent="0.45">
      <c r="A102" s="1"/>
      <c r="B102" s="58"/>
      <c r="C102" s="28">
        <v>2500</v>
      </c>
      <c r="D102" s="29">
        <f t="shared" si="21"/>
        <v>241.78328519266935</v>
      </c>
      <c r="E102" s="29">
        <f t="shared" si="21"/>
        <v>355.40745332078512</v>
      </c>
      <c r="F102" s="29">
        <f t="shared" si="21"/>
        <v>491.8839153959666</v>
      </c>
      <c r="G102" s="29">
        <f t="shared" si="21"/>
        <v>614.85489424495825</v>
      </c>
      <c r="H102" s="58"/>
      <c r="I102" s="51">
        <v>2500</v>
      </c>
      <c r="J102" s="50">
        <f t="shared" si="22"/>
        <v>13.737686658674395</v>
      </c>
      <c r="K102" s="50">
        <f t="shared" si="19"/>
        <v>20.193605302317337</v>
      </c>
      <c r="L102" s="50">
        <f t="shared" si="19"/>
        <v>27.947949738407193</v>
      </c>
      <c r="M102" s="50">
        <f t="shared" si="19"/>
        <v>34.93493717300899</v>
      </c>
      <c r="N102" s="1"/>
      <c r="O102" s="51">
        <v>2500</v>
      </c>
      <c r="P102" s="50">
        <f t="shared" si="23"/>
        <v>22.108663598017689</v>
      </c>
      <c r="Q102" s="50">
        <f t="shared" si="20"/>
        <v>32.498457531652598</v>
      </c>
      <c r="R102" s="50">
        <f t="shared" si="20"/>
        <v>44.977865223807186</v>
      </c>
      <c r="S102" s="50">
        <f t="shared" si="20"/>
        <v>56.222331529758982</v>
      </c>
    </row>
    <row r="103" spans="1:19" x14ac:dyDescent="0.45">
      <c r="A103" s="1"/>
      <c r="B103" s="58"/>
      <c r="C103" s="28">
        <v>3000</v>
      </c>
      <c r="D103" s="29">
        <f t="shared" si="21"/>
        <v>290.13994223120318</v>
      </c>
      <c r="E103" s="29">
        <f t="shared" si="21"/>
        <v>426.48894398494213</v>
      </c>
      <c r="F103" s="29">
        <f t="shared" si="21"/>
        <v>590.26069847515987</v>
      </c>
      <c r="G103" s="29">
        <f t="shared" si="21"/>
        <v>737.82587309394989</v>
      </c>
      <c r="H103" s="58"/>
      <c r="I103" s="51">
        <v>3000</v>
      </c>
      <c r="J103" s="50">
        <f t="shared" si="22"/>
        <v>16.485223990409271</v>
      </c>
      <c r="K103" s="50">
        <f t="shared" si="19"/>
        <v>24.232326362780803</v>
      </c>
      <c r="L103" s="50">
        <f t="shared" si="19"/>
        <v>33.537539686088628</v>
      </c>
      <c r="M103" s="50">
        <f t="shared" si="19"/>
        <v>41.921924607610791</v>
      </c>
      <c r="N103" s="1"/>
      <c r="O103" s="51">
        <v>3000</v>
      </c>
      <c r="P103" s="50">
        <f t="shared" si="23"/>
        <v>26.530396317621218</v>
      </c>
      <c r="Q103" s="50">
        <f t="shared" si="20"/>
        <v>38.998149037983111</v>
      </c>
      <c r="R103" s="50">
        <f t="shared" si="20"/>
        <v>53.973438268568621</v>
      </c>
      <c r="S103" s="50">
        <f t="shared" si="20"/>
        <v>67.466797835710778</v>
      </c>
    </row>
    <row r="104" spans="1:19" x14ac:dyDescent="0.45">
      <c r="A104" s="1"/>
      <c r="B104" s="58"/>
      <c r="C104" s="28">
        <v>3500</v>
      </c>
      <c r="D104" s="29">
        <f t="shared" si="21"/>
        <v>338.49659926973709</v>
      </c>
      <c r="E104" s="29">
        <f t="shared" si="21"/>
        <v>497.57043464909913</v>
      </c>
      <c r="F104" s="29">
        <f t="shared" si="21"/>
        <v>688.63748155435314</v>
      </c>
      <c r="G104" s="29">
        <f t="shared" si="21"/>
        <v>860.79685194294154</v>
      </c>
      <c r="H104" s="58"/>
      <c r="I104" s="51">
        <v>3500</v>
      </c>
      <c r="J104" s="50">
        <f t="shared" si="22"/>
        <v>19.232761322144153</v>
      </c>
      <c r="K104" s="50">
        <f t="shared" si="19"/>
        <v>28.271047423244269</v>
      </c>
      <c r="L104" s="50">
        <f t="shared" si="19"/>
        <v>39.127129633770068</v>
      </c>
      <c r="M104" s="50">
        <f t="shared" si="19"/>
        <v>48.908912042212592</v>
      </c>
      <c r="N104" s="1"/>
      <c r="O104" s="51">
        <v>3500</v>
      </c>
      <c r="P104" s="50">
        <f t="shared" si="23"/>
        <v>30.952129037224761</v>
      </c>
      <c r="Q104" s="50">
        <f t="shared" si="20"/>
        <v>45.497840544313625</v>
      </c>
      <c r="R104" s="50">
        <f t="shared" si="20"/>
        <v>62.969011313330057</v>
      </c>
      <c r="S104" s="50">
        <f t="shared" si="20"/>
        <v>78.711264141662582</v>
      </c>
    </row>
    <row r="105" spans="1:19" x14ac:dyDescent="0.45">
      <c r="A105" s="1"/>
      <c r="B105" s="58"/>
      <c r="C105" s="28">
        <v>4000</v>
      </c>
      <c r="D105" s="29">
        <f t="shared" si="21"/>
        <v>386.853256308271</v>
      </c>
      <c r="E105" s="29">
        <f t="shared" si="21"/>
        <v>568.65192531325613</v>
      </c>
      <c r="F105" s="29">
        <f t="shared" si="21"/>
        <v>787.01426463354653</v>
      </c>
      <c r="G105" s="29">
        <f t="shared" si="21"/>
        <v>983.76783079193319</v>
      </c>
      <c r="H105" s="58"/>
      <c r="I105" s="51">
        <v>4000</v>
      </c>
      <c r="J105" s="50">
        <f t="shared" si="22"/>
        <v>21.980298653879036</v>
      </c>
      <c r="K105" s="50">
        <f t="shared" si="19"/>
        <v>32.309768483707735</v>
      </c>
      <c r="L105" s="50">
        <f t="shared" si="19"/>
        <v>44.716719581451507</v>
      </c>
      <c r="M105" s="50">
        <f t="shared" si="19"/>
        <v>55.895899476814385</v>
      </c>
      <c r="N105" s="1"/>
      <c r="O105" s="51">
        <v>4000</v>
      </c>
      <c r="P105" s="50">
        <f t="shared" si="23"/>
        <v>35.373861756828305</v>
      </c>
      <c r="Q105" s="50">
        <f t="shared" si="20"/>
        <v>51.997532050644146</v>
      </c>
      <c r="R105" s="50">
        <f t="shared" si="20"/>
        <v>71.9645843580915</v>
      </c>
      <c r="S105" s="50">
        <f t="shared" si="20"/>
        <v>89.955730447614371</v>
      </c>
    </row>
    <row r="106" spans="1:19" x14ac:dyDescent="0.45">
      <c r="A106" s="1"/>
      <c r="B106" s="58"/>
      <c r="C106" s="28">
        <v>4500</v>
      </c>
      <c r="D106" s="29">
        <f t="shared" si="21"/>
        <v>435.20991334680485</v>
      </c>
      <c r="E106" s="29">
        <f t="shared" si="21"/>
        <v>639.73341597741319</v>
      </c>
      <c r="F106" s="29">
        <f t="shared" si="21"/>
        <v>885.39104771273981</v>
      </c>
      <c r="G106" s="29">
        <f t="shared" si="21"/>
        <v>1106.7388096409247</v>
      </c>
      <c r="H106" s="58"/>
      <c r="I106" s="51">
        <v>4500</v>
      </c>
      <c r="J106" s="50">
        <f t="shared" si="22"/>
        <v>24.727835985613911</v>
      </c>
      <c r="K106" s="50">
        <f t="shared" si="19"/>
        <v>36.348489544171201</v>
      </c>
      <c r="L106" s="50">
        <f t="shared" si="19"/>
        <v>50.306309529132946</v>
      </c>
      <c r="M106" s="50">
        <f t="shared" si="19"/>
        <v>62.882886911416179</v>
      </c>
      <c r="N106" s="1"/>
      <c r="O106" s="51">
        <v>4500</v>
      </c>
      <c r="P106" s="50">
        <f t="shared" si="23"/>
        <v>39.795594476431837</v>
      </c>
      <c r="Q106" s="50">
        <f t="shared" si="20"/>
        <v>58.49722355697466</v>
      </c>
      <c r="R106" s="50">
        <f t="shared" si="20"/>
        <v>80.960157402852943</v>
      </c>
      <c r="S106" s="50">
        <f t="shared" si="20"/>
        <v>101.20019675356616</v>
      </c>
    </row>
    <row r="107" spans="1:19" x14ac:dyDescent="0.45">
      <c r="A107" s="1"/>
      <c r="B107" s="58"/>
      <c r="C107" s="28">
        <v>5000</v>
      </c>
      <c r="D107" s="29">
        <f t="shared" si="21"/>
        <v>483.56657038533871</v>
      </c>
      <c r="E107" s="29">
        <f t="shared" si="21"/>
        <v>710.81490664157025</v>
      </c>
      <c r="F107" s="29">
        <f t="shared" si="21"/>
        <v>983.76783079193319</v>
      </c>
      <c r="G107" s="29">
        <f t="shared" si="21"/>
        <v>1229.7097884899165</v>
      </c>
      <c r="H107" s="58"/>
      <c r="I107" s="51">
        <v>5000</v>
      </c>
      <c r="J107" s="50">
        <f t="shared" si="22"/>
        <v>27.47537331734879</v>
      </c>
      <c r="K107" s="50">
        <f t="shared" si="19"/>
        <v>40.387210604634674</v>
      </c>
      <c r="L107" s="50">
        <f t="shared" si="19"/>
        <v>55.895899476814385</v>
      </c>
      <c r="M107" s="50">
        <f t="shared" si="19"/>
        <v>69.86987434601798</v>
      </c>
      <c r="N107" s="1"/>
      <c r="O107" s="51">
        <v>5000</v>
      </c>
      <c r="P107" s="50">
        <f t="shared" si="23"/>
        <v>44.217327196035377</v>
      </c>
      <c r="Q107" s="50">
        <f t="shared" si="20"/>
        <v>64.996915063305195</v>
      </c>
      <c r="R107" s="50">
        <f t="shared" si="20"/>
        <v>89.955730447614371</v>
      </c>
      <c r="S107" s="50">
        <f t="shared" si="20"/>
        <v>112.44466305951796</v>
      </c>
    </row>
    <row r="108" spans="1:19" x14ac:dyDescent="0.45">
      <c r="A108" s="1"/>
      <c r="B108" s="58"/>
      <c r="C108" s="28">
        <v>5500</v>
      </c>
      <c r="D108" s="29">
        <f t="shared" si="21"/>
        <v>531.92322742387262</v>
      </c>
      <c r="E108" s="29">
        <f t="shared" si="21"/>
        <v>781.89639730572719</v>
      </c>
      <c r="F108" s="29">
        <f t="shared" si="21"/>
        <v>1082.1446138711265</v>
      </c>
      <c r="G108" s="29">
        <f t="shared" si="21"/>
        <v>1352.680767338908</v>
      </c>
      <c r="H108" s="58"/>
      <c r="I108" s="51">
        <v>5500</v>
      </c>
      <c r="J108" s="50">
        <f t="shared" si="22"/>
        <v>30.222910649083669</v>
      </c>
      <c r="K108" s="50">
        <f t="shared" si="19"/>
        <v>44.425931665098133</v>
      </c>
      <c r="L108" s="50">
        <f t="shared" si="19"/>
        <v>61.485489424495825</v>
      </c>
      <c r="M108" s="50">
        <f t="shared" si="19"/>
        <v>76.856861780619781</v>
      </c>
      <c r="N108" s="1"/>
      <c r="O108" s="51">
        <v>5500</v>
      </c>
      <c r="P108" s="50">
        <f t="shared" si="23"/>
        <v>48.63905991563891</v>
      </c>
      <c r="Q108" s="50">
        <f t="shared" si="20"/>
        <v>71.496606569635702</v>
      </c>
      <c r="R108" s="50">
        <f t="shared" si="20"/>
        <v>98.951303492375814</v>
      </c>
      <c r="S108" s="50">
        <f t="shared" si="20"/>
        <v>123.68912936546977</v>
      </c>
    </row>
    <row r="109" spans="1:19" x14ac:dyDescent="0.45">
      <c r="A109" s="1"/>
      <c r="B109" s="58"/>
      <c r="C109" s="28">
        <v>6000</v>
      </c>
      <c r="D109" s="29">
        <f t="shared" si="21"/>
        <v>580.27988446240636</v>
      </c>
      <c r="E109" s="29">
        <f t="shared" si="21"/>
        <v>852.97788796988425</v>
      </c>
      <c r="F109" s="29">
        <f t="shared" si="21"/>
        <v>1180.5213969503197</v>
      </c>
      <c r="G109" s="29">
        <f t="shared" si="21"/>
        <v>1475.6517461878998</v>
      </c>
      <c r="H109" s="58"/>
      <c r="I109" s="51">
        <v>6000</v>
      </c>
      <c r="J109" s="50">
        <f t="shared" si="22"/>
        <v>32.970447980818541</v>
      </c>
      <c r="K109" s="50">
        <f t="shared" si="19"/>
        <v>48.464652725561606</v>
      </c>
      <c r="L109" s="50">
        <f t="shared" si="19"/>
        <v>67.075079372177257</v>
      </c>
      <c r="M109" s="50">
        <f t="shared" si="19"/>
        <v>83.843849215221582</v>
      </c>
      <c r="N109" s="1"/>
      <c r="O109" s="51">
        <v>6000</v>
      </c>
      <c r="P109" s="50">
        <f t="shared" si="23"/>
        <v>53.060792635242436</v>
      </c>
      <c r="Q109" s="50">
        <f t="shared" si="20"/>
        <v>77.996298075966223</v>
      </c>
      <c r="R109" s="50">
        <f t="shared" si="20"/>
        <v>107.94687653713724</v>
      </c>
      <c r="S109" s="50">
        <f t="shared" si="20"/>
        <v>134.93359567142156</v>
      </c>
    </row>
    <row r="110" spans="1:19" x14ac:dyDescent="0.45">
      <c r="A110" s="1"/>
      <c r="B110" s="58"/>
      <c r="C110" s="28">
        <v>6500</v>
      </c>
      <c r="D110" s="29">
        <f t="shared" si="21"/>
        <v>628.63654150094033</v>
      </c>
      <c r="E110" s="29">
        <f t="shared" si="21"/>
        <v>924.05937863404131</v>
      </c>
      <c r="F110" s="29">
        <f t="shared" si="21"/>
        <v>1278.898180029513</v>
      </c>
      <c r="G110" s="29">
        <f t="shared" si="21"/>
        <v>1598.6227250368913</v>
      </c>
      <c r="H110" s="58"/>
      <c r="I110" s="51">
        <v>6500</v>
      </c>
      <c r="J110" s="50">
        <f t="shared" si="22"/>
        <v>35.717985312553431</v>
      </c>
      <c r="K110" s="50">
        <f t="shared" si="19"/>
        <v>52.503373786025072</v>
      </c>
      <c r="L110" s="50">
        <f t="shared" si="19"/>
        <v>72.664669319858689</v>
      </c>
      <c r="M110" s="50">
        <f t="shared" si="19"/>
        <v>90.830836649823368</v>
      </c>
      <c r="N110" s="1"/>
      <c r="O110" s="51">
        <v>6500</v>
      </c>
      <c r="P110" s="50">
        <f t="shared" si="23"/>
        <v>57.48252535484599</v>
      </c>
      <c r="Q110" s="50">
        <f t="shared" si="20"/>
        <v>84.495989582296744</v>
      </c>
      <c r="R110" s="50">
        <f t="shared" si="20"/>
        <v>116.94244958189867</v>
      </c>
      <c r="S110" s="50">
        <f t="shared" si="20"/>
        <v>146.17806197737335</v>
      </c>
    </row>
    <row r="111" spans="1:19" x14ac:dyDescent="0.45">
      <c r="A111" s="1"/>
      <c r="B111" s="58"/>
      <c r="C111" s="28">
        <v>7000</v>
      </c>
      <c r="D111" s="29">
        <f t="shared" si="21"/>
        <v>676.99319853947418</v>
      </c>
      <c r="E111" s="29">
        <f t="shared" si="21"/>
        <v>995.14086929819825</v>
      </c>
      <c r="F111" s="29">
        <f t="shared" si="21"/>
        <v>1377.2749631087063</v>
      </c>
      <c r="G111" s="29">
        <f t="shared" si="21"/>
        <v>1721.5937038858831</v>
      </c>
      <c r="H111" s="58"/>
      <c r="I111" s="51">
        <v>7000</v>
      </c>
      <c r="J111" s="50">
        <f t="shared" si="22"/>
        <v>38.465522644288306</v>
      </c>
      <c r="K111" s="50">
        <f t="shared" si="19"/>
        <v>56.542094846488538</v>
      </c>
      <c r="L111" s="50">
        <f t="shared" si="19"/>
        <v>78.254259267540135</v>
      </c>
      <c r="M111" s="50">
        <f t="shared" si="19"/>
        <v>97.817824084425183</v>
      </c>
      <c r="N111" s="1"/>
      <c r="O111" s="51">
        <v>7000</v>
      </c>
      <c r="P111" s="50">
        <f t="shared" si="23"/>
        <v>61.904258074449523</v>
      </c>
      <c r="Q111" s="50">
        <f t="shared" si="20"/>
        <v>90.995681088627251</v>
      </c>
      <c r="R111" s="50">
        <f t="shared" si="20"/>
        <v>125.93802262666011</v>
      </c>
      <c r="S111" s="50">
        <f t="shared" si="20"/>
        <v>157.42252828332516</v>
      </c>
    </row>
    <row r="112" spans="1:19" x14ac:dyDescent="0.45">
      <c r="A112" s="1"/>
      <c r="B112" s="58"/>
      <c r="C112" s="28">
        <v>7500</v>
      </c>
      <c r="D112" s="29">
        <f t="shared" si="21"/>
        <v>725.34985557800815</v>
      </c>
      <c r="E112" s="29">
        <f t="shared" si="21"/>
        <v>1066.2223599623553</v>
      </c>
      <c r="F112" s="29">
        <f t="shared" si="21"/>
        <v>1475.6517461878998</v>
      </c>
      <c r="G112" s="29">
        <f t="shared" si="21"/>
        <v>1844.5646827348746</v>
      </c>
      <c r="H112" s="58"/>
      <c r="I112" s="51">
        <v>7500</v>
      </c>
      <c r="J112" s="50">
        <f t="shared" si="22"/>
        <v>41.213059976023189</v>
      </c>
      <c r="K112" s="50">
        <f t="shared" si="19"/>
        <v>60.580815906952004</v>
      </c>
      <c r="L112" s="50">
        <f t="shared" si="19"/>
        <v>83.843849215221582</v>
      </c>
      <c r="M112" s="50">
        <f t="shared" si="19"/>
        <v>104.80481151902697</v>
      </c>
      <c r="N112" s="1"/>
      <c r="O112" s="51">
        <v>7500</v>
      </c>
      <c r="P112" s="50">
        <f t="shared" si="23"/>
        <v>66.32599079405307</v>
      </c>
      <c r="Q112" s="50">
        <f t="shared" si="20"/>
        <v>97.495372594957772</v>
      </c>
      <c r="R112" s="50">
        <f t="shared" si="20"/>
        <v>134.93359567142156</v>
      </c>
      <c r="S112" s="50">
        <f t="shared" si="20"/>
        <v>168.66699458927695</v>
      </c>
    </row>
    <row r="113" spans="1:19" x14ac:dyDescent="0.45">
      <c r="A113" s="1"/>
      <c r="B113" s="58"/>
      <c r="C113" s="28">
        <v>8000</v>
      </c>
      <c r="D113" s="29">
        <f t="shared" si="21"/>
        <v>773.706512616542</v>
      </c>
      <c r="E113" s="29">
        <f t="shared" si="21"/>
        <v>1137.3038506265123</v>
      </c>
      <c r="F113" s="29">
        <f t="shared" si="21"/>
        <v>1574.0285292670931</v>
      </c>
      <c r="G113" s="29">
        <f t="shared" si="21"/>
        <v>1967.5356615838664</v>
      </c>
      <c r="H113" s="58"/>
      <c r="I113" s="28">
        <v>8000</v>
      </c>
      <c r="J113" s="31">
        <f t="shared" si="22"/>
        <v>43.960597307758071</v>
      </c>
      <c r="K113" s="31">
        <f t="shared" si="19"/>
        <v>64.61953696741547</v>
      </c>
      <c r="L113" s="31">
        <f t="shared" si="19"/>
        <v>89.433439162903014</v>
      </c>
      <c r="M113" s="31">
        <f t="shared" si="19"/>
        <v>111.79179895362877</v>
      </c>
      <c r="N113" s="1"/>
      <c r="O113" s="28">
        <v>8000</v>
      </c>
      <c r="P113" s="31">
        <f t="shared" si="23"/>
        <v>70.747723513656609</v>
      </c>
      <c r="Q113" s="31">
        <f t="shared" si="20"/>
        <v>103.99506410128829</v>
      </c>
      <c r="R113" s="31">
        <f t="shared" si="20"/>
        <v>143.929168716183</v>
      </c>
      <c r="S113" s="31">
        <f t="shared" si="20"/>
        <v>179.91146089522874</v>
      </c>
    </row>
    <row r="114" spans="1:19" x14ac:dyDescent="0.45">
      <c r="A114" s="1"/>
      <c r="B114" s="58"/>
      <c r="C114" s="28">
        <v>8200</v>
      </c>
      <c r="D114" s="29">
        <f t="shared" si="21"/>
        <v>793.04917543195552</v>
      </c>
      <c r="E114" s="29">
        <f t="shared" si="21"/>
        <v>1165.7364468921751</v>
      </c>
      <c r="F114" s="29">
        <f t="shared" si="21"/>
        <v>1613.3792424987703</v>
      </c>
      <c r="G114" s="29">
        <f t="shared" si="21"/>
        <v>2016.7240531234629</v>
      </c>
      <c r="H114" s="58"/>
      <c r="I114" s="28">
        <v>8200</v>
      </c>
      <c r="J114" s="31">
        <f t="shared" si="22"/>
        <v>45.059612240452019</v>
      </c>
      <c r="K114" s="31">
        <f t="shared" si="22"/>
        <v>66.235025391600857</v>
      </c>
      <c r="L114" s="31">
        <f t="shared" si="22"/>
        <v>91.669275141975589</v>
      </c>
      <c r="M114" s="31">
        <f t="shared" si="22"/>
        <v>114.58659392746948</v>
      </c>
      <c r="N114" s="1"/>
      <c r="O114" s="28">
        <v>8200</v>
      </c>
      <c r="P114" s="31">
        <f t="shared" si="23"/>
        <v>72.516416601498022</v>
      </c>
      <c r="Q114" s="31">
        <f t="shared" si="23"/>
        <v>106.5949407038205</v>
      </c>
      <c r="R114" s="31">
        <f t="shared" si="23"/>
        <v>147.52739793408756</v>
      </c>
      <c r="S114" s="31">
        <f t="shared" si="23"/>
        <v>184.40924741760946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822.06316965507574</v>
      </c>
      <c r="E115" s="29">
        <f t="shared" si="24"/>
        <v>1208.3853412906694</v>
      </c>
      <c r="F115" s="29">
        <f t="shared" si="24"/>
        <v>1672.4053123462863</v>
      </c>
      <c r="G115" s="29">
        <f t="shared" si="24"/>
        <v>2090.5066404328581</v>
      </c>
      <c r="H115" s="58"/>
      <c r="I115" s="28">
        <v>8500</v>
      </c>
      <c r="J115" s="31">
        <f t="shared" si="22"/>
        <v>46.70813463949294</v>
      </c>
      <c r="K115" s="31">
        <f t="shared" si="22"/>
        <v>68.658258027878944</v>
      </c>
      <c r="L115" s="31">
        <f t="shared" si="22"/>
        <v>95.023029110584446</v>
      </c>
      <c r="M115" s="31">
        <f t="shared" si="22"/>
        <v>118.77878638823057</v>
      </c>
      <c r="N115" s="1"/>
      <c r="O115" s="28">
        <v>8500</v>
      </c>
      <c r="P115" s="31">
        <f t="shared" si="23"/>
        <v>75.169456233260135</v>
      </c>
      <c r="Q115" s="31">
        <f t="shared" si="23"/>
        <v>110.49475560761881</v>
      </c>
      <c r="R115" s="31">
        <f t="shared" si="23"/>
        <v>152.92474176094441</v>
      </c>
      <c r="S115" s="31">
        <f t="shared" si="23"/>
        <v>191.15592720118056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0">
    <mergeCell ref="B47:B64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4:R44"/>
    <mergeCell ref="D45:L45"/>
    <mergeCell ref="A68:R68"/>
    <mergeCell ref="E71:G71"/>
    <mergeCell ref="B74:B91"/>
    <mergeCell ref="A93:R93"/>
    <mergeCell ref="B98:B115"/>
    <mergeCell ref="H98:H115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DCF1D-60B3-40D1-BB03-01B020B319E5}">
  <dimension ref="A1:AD368"/>
  <sheetViews>
    <sheetView topLeftCell="A89" workbookViewId="0">
      <selection activeCell="I98" sqref="I98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19" width="8.86328125" style="1"/>
    <col min="20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>
        <v>61</v>
      </c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>
        <v>19</v>
      </c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71" t="s">
        <v>90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H17</f>
        <v>Spares
S-TN48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H18</f>
        <v>2.5830000000000002</v>
      </c>
      <c r="E72" s="25">
        <f>H20</f>
        <v>1.6439999999999999</v>
      </c>
      <c r="F72" s="25">
        <f>H22</f>
        <v>1.25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193.57336430507161</v>
      </c>
      <c r="E74" s="29">
        <f t="shared" ref="E74:G89" si="16">($C74/$E$70)/E$72</f>
        <v>304.13625304136252</v>
      </c>
      <c r="F74" s="29">
        <f t="shared" si="16"/>
        <v>400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387.14672861014321</v>
      </c>
      <c r="E75" s="29">
        <f t="shared" si="16"/>
        <v>608.27250608272504</v>
      </c>
      <c r="F75" s="29">
        <f t="shared" si="16"/>
        <v>800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580.72009291521488</v>
      </c>
      <c r="E76" s="29">
        <f t="shared" si="16"/>
        <v>912.40875912408762</v>
      </c>
      <c r="F76" s="29">
        <f t="shared" si="16"/>
        <v>1200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774.29345722028643</v>
      </c>
      <c r="E77" s="29">
        <f t="shared" si="16"/>
        <v>1216.5450121654501</v>
      </c>
      <c r="F77" s="29">
        <f t="shared" si="16"/>
        <v>1600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967.86682152535809</v>
      </c>
      <c r="E78" s="29">
        <f t="shared" si="16"/>
        <v>1520.6812652068127</v>
      </c>
      <c r="F78" s="29">
        <f t="shared" si="16"/>
        <v>2000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1161.4401858304298</v>
      </c>
      <c r="E79" s="29">
        <f t="shared" si="16"/>
        <v>1824.8175182481752</v>
      </c>
      <c r="F79" s="29">
        <f t="shared" si="16"/>
        <v>2400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1355.0135501355012</v>
      </c>
      <c r="E80" s="29">
        <f t="shared" si="16"/>
        <v>2128.9537712895381</v>
      </c>
      <c r="F80" s="29">
        <f t="shared" si="16"/>
        <v>2800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1548.5869144405729</v>
      </c>
      <c r="E81" s="29">
        <f t="shared" si="16"/>
        <v>2433.0900243309002</v>
      </c>
      <c r="F81" s="29">
        <f t="shared" si="16"/>
        <v>3200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1742.1602787456445</v>
      </c>
      <c r="E82" s="29">
        <f t="shared" si="16"/>
        <v>2737.2262773722628</v>
      </c>
      <c r="F82" s="29">
        <f t="shared" si="16"/>
        <v>3600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1935.7336430507162</v>
      </c>
      <c r="E83" s="29">
        <f t="shared" si="16"/>
        <v>3041.3625304136253</v>
      </c>
      <c r="F83" s="29">
        <f t="shared" si="16"/>
        <v>4000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2129.3070073557878</v>
      </c>
      <c r="E84" s="29">
        <f t="shared" si="16"/>
        <v>3345.4987834549879</v>
      </c>
      <c r="F84" s="29">
        <f t="shared" si="16"/>
        <v>4400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2322.8803716608595</v>
      </c>
      <c r="E85" s="29">
        <f t="shared" si="16"/>
        <v>3649.6350364963505</v>
      </c>
      <c r="F85" s="29">
        <f t="shared" si="16"/>
        <v>4800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2516.4537359659307</v>
      </c>
      <c r="E86" s="29">
        <f t="shared" si="16"/>
        <v>3953.7712895377131</v>
      </c>
      <c r="F86" s="29">
        <f t="shared" si="16"/>
        <v>5200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2710.0271002710024</v>
      </c>
      <c r="E87" s="29">
        <f t="shared" si="16"/>
        <v>4257.9075425790761</v>
      </c>
      <c r="F87" s="29">
        <f t="shared" si="16"/>
        <v>5600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2903.600464576074</v>
      </c>
      <c r="E88" s="29">
        <f t="shared" si="16"/>
        <v>4562.0437956204378</v>
      </c>
      <c r="F88" s="29">
        <f t="shared" si="16"/>
        <v>6000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3097.1738288811457</v>
      </c>
      <c r="E89" s="29">
        <f t="shared" si="16"/>
        <v>4866.1800486618004</v>
      </c>
      <c r="F89" s="29">
        <f t="shared" si="16"/>
        <v>6400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3174.6031746031745</v>
      </c>
      <c r="E90" s="29">
        <f t="shared" si="17"/>
        <v>4987.8345498783456</v>
      </c>
      <c r="F90" s="29">
        <f t="shared" si="17"/>
        <v>6560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3290.7471931862174</v>
      </c>
      <c r="E91" s="29">
        <f t="shared" si="17"/>
        <v>5170.3163017031629</v>
      </c>
      <c r="F91" s="29">
        <f t="shared" si="17"/>
        <v>6800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D37</f>
        <v>3.2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60.491676345334874</v>
      </c>
      <c r="E98" s="29">
        <f t="shared" ref="E98:G98" si="18">E74/$E$96</f>
        <v>95.042579075425778</v>
      </c>
      <c r="F98" s="29">
        <f t="shared" si="18"/>
        <v>125</v>
      </c>
      <c r="G98" s="29">
        <f t="shared" si="18"/>
        <v>156.25</v>
      </c>
      <c r="H98" s="58" t="s">
        <v>49</v>
      </c>
      <c r="I98" s="49">
        <v>500</v>
      </c>
      <c r="J98" s="50">
        <f>D98/$L$96 * 60</f>
        <v>3.4370270650758448</v>
      </c>
      <c r="K98" s="50">
        <f t="shared" ref="K98:M113" si="19">E98/$L$96 * 60</f>
        <v>5.4001465383764646</v>
      </c>
      <c r="L98" s="50">
        <f t="shared" si="19"/>
        <v>7.1022727272727275</v>
      </c>
      <c r="M98" s="50">
        <f t="shared" si="19"/>
        <v>8.8778409090909083</v>
      </c>
      <c r="N98" s="1"/>
      <c r="O98" s="30">
        <v>500</v>
      </c>
      <c r="P98" s="31">
        <f>J98*$Q$94</f>
        <v>5.5313588850174211</v>
      </c>
      <c r="Q98" s="31">
        <f t="shared" ref="Q98:S113" si="20">K98*$Q$94</f>
        <v>8.6906934306569337</v>
      </c>
      <c r="R98" s="31">
        <f t="shared" si="20"/>
        <v>11.430000000000001</v>
      </c>
      <c r="S98" s="31">
        <f t="shared" si="20"/>
        <v>14.2875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120.98335269066975</v>
      </c>
      <c r="E99" s="29">
        <f t="shared" si="21"/>
        <v>190.08515815085156</v>
      </c>
      <c r="F99" s="29">
        <f t="shared" si="21"/>
        <v>250</v>
      </c>
      <c r="G99" s="29">
        <f t="shared" si="21"/>
        <v>312.5</v>
      </c>
      <c r="H99" s="58"/>
      <c r="I99" s="51">
        <v>1000</v>
      </c>
      <c r="J99" s="50">
        <f t="shared" ref="J99:M115" si="22">D99/$L$96 * 60</f>
        <v>6.8740541301516895</v>
      </c>
      <c r="K99" s="50">
        <f t="shared" si="19"/>
        <v>10.800293076752929</v>
      </c>
      <c r="L99" s="50">
        <f t="shared" si="19"/>
        <v>14.204545454545455</v>
      </c>
      <c r="M99" s="50">
        <f t="shared" si="19"/>
        <v>17.755681818181817</v>
      </c>
      <c r="N99" s="1"/>
      <c r="O99" s="28">
        <v>1000</v>
      </c>
      <c r="P99" s="31">
        <f t="shared" ref="P99:S115" si="23">J99*$Q$94</f>
        <v>11.062717770034842</v>
      </c>
      <c r="Q99" s="31">
        <f t="shared" si="20"/>
        <v>17.381386861313867</v>
      </c>
      <c r="R99" s="31">
        <f t="shared" si="20"/>
        <v>22.860000000000003</v>
      </c>
      <c r="S99" s="31">
        <f t="shared" si="20"/>
        <v>28.574999999999999</v>
      </c>
    </row>
    <row r="100" spans="1:19" x14ac:dyDescent="0.45">
      <c r="A100" s="1"/>
      <c r="B100" s="58"/>
      <c r="C100" s="28">
        <v>1500</v>
      </c>
      <c r="D100" s="29">
        <f t="shared" si="21"/>
        <v>181.47502903600463</v>
      </c>
      <c r="E100" s="29">
        <f t="shared" si="21"/>
        <v>285.12773722627736</v>
      </c>
      <c r="F100" s="29">
        <f t="shared" si="21"/>
        <v>375</v>
      </c>
      <c r="G100" s="29">
        <f t="shared" si="21"/>
        <v>468.75</v>
      </c>
      <c r="H100" s="58"/>
      <c r="I100" s="51">
        <v>1500</v>
      </c>
      <c r="J100" s="50">
        <f t="shared" si="22"/>
        <v>10.311081195227535</v>
      </c>
      <c r="K100" s="50">
        <f t="shared" si="19"/>
        <v>16.200439615129394</v>
      </c>
      <c r="L100" s="50">
        <f t="shared" si="19"/>
        <v>21.30681818181818</v>
      </c>
      <c r="M100" s="50">
        <f t="shared" si="19"/>
        <v>26.633522727272727</v>
      </c>
      <c r="N100" s="1"/>
      <c r="O100" s="28">
        <v>1500</v>
      </c>
      <c r="P100" s="31">
        <f t="shared" si="23"/>
        <v>16.594076655052262</v>
      </c>
      <c r="Q100" s="31">
        <f t="shared" si="20"/>
        <v>26.072080291970803</v>
      </c>
      <c r="R100" s="31">
        <f t="shared" si="20"/>
        <v>34.29</v>
      </c>
      <c r="S100" s="31">
        <f t="shared" si="20"/>
        <v>42.862500000000004</v>
      </c>
    </row>
    <row r="101" spans="1:19" x14ac:dyDescent="0.45">
      <c r="A101" s="1"/>
      <c r="B101" s="58"/>
      <c r="C101" s="28">
        <v>2000</v>
      </c>
      <c r="D101" s="29">
        <f t="shared" si="21"/>
        <v>241.96670538133949</v>
      </c>
      <c r="E101" s="29">
        <f t="shared" si="21"/>
        <v>380.17031630170311</v>
      </c>
      <c r="F101" s="29">
        <f t="shared" si="21"/>
        <v>500</v>
      </c>
      <c r="G101" s="29">
        <f t="shared" si="21"/>
        <v>625</v>
      </c>
      <c r="H101" s="58"/>
      <c r="I101" s="51">
        <v>2000</v>
      </c>
      <c r="J101" s="50">
        <f t="shared" si="22"/>
        <v>13.748108260303379</v>
      </c>
      <c r="K101" s="50">
        <f t="shared" si="19"/>
        <v>21.600586153505859</v>
      </c>
      <c r="L101" s="50">
        <f t="shared" si="19"/>
        <v>28.40909090909091</v>
      </c>
      <c r="M101" s="50">
        <f t="shared" si="19"/>
        <v>35.511363636363633</v>
      </c>
      <c r="N101" s="1"/>
      <c r="O101" s="28">
        <v>2000</v>
      </c>
      <c r="P101" s="31">
        <f t="shared" si="23"/>
        <v>22.125435540069684</v>
      </c>
      <c r="Q101" s="31">
        <f t="shared" si="20"/>
        <v>34.762773722627735</v>
      </c>
      <c r="R101" s="31">
        <f t="shared" si="20"/>
        <v>45.720000000000006</v>
      </c>
      <c r="S101" s="31">
        <f t="shared" si="20"/>
        <v>57.15</v>
      </c>
    </row>
    <row r="102" spans="1:19" x14ac:dyDescent="0.45">
      <c r="A102" s="1"/>
      <c r="B102" s="58"/>
      <c r="C102" s="28">
        <v>2500</v>
      </c>
      <c r="D102" s="29">
        <f t="shared" si="21"/>
        <v>302.45838172667436</v>
      </c>
      <c r="E102" s="29">
        <f t="shared" si="21"/>
        <v>475.21289537712892</v>
      </c>
      <c r="F102" s="29">
        <f t="shared" si="21"/>
        <v>625</v>
      </c>
      <c r="G102" s="29">
        <f t="shared" si="21"/>
        <v>781.25</v>
      </c>
      <c r="H102" s="58"/>
      <c r="I102" s="51">
        <v>2500</v>
      </c>
      <c r="J102" s="50">
        <f t="shared" si="22"/>
        <v>17.185135325379225</v>
      </c>
      <c r="K102" s="50">
        <f t="shared" si="19"/>
        <v>27.000732691882323</v>
      </c>
      <c r="L102" s="50">
        <f t="shared" si="19"/>
        <v>35.511363636363633</v>
      </c>
      <c r="M102" s="50">
        <f t="shared" si="19"/>
        <v>44.389204545454547</v>
      </c>
      <c r="N102" s="1"/>
      <c r="O102" s="28">
        <v>2500</v>
      </c>
      <c r="P102" s="31">
        <f t="shared" si="23"/>
        <v>27.656794425087107</v>
      </c>
      <c r="Q102" s="31">
        <f t="shared" si="20"/>
        <v>43.45346715328467</v>
      </c>
      <c r="R102" s="31">
        <f t="shared" si="20"/>
        <v>57.15</v>
      </c>
      <c r="S102" s="31">
        <f t="shared" si="20"/>
        <v>71.4375</v>
      </c>
    </row>
    <row r="103" spans="1:19" x14ac:dyDescent="0.45">
      <c r="A103" s="1"/>
      <c r="B103" s="58"/>
      <c r="C103" s="28">
        <v>3000</v>
      </c>
      <c r="D103" s="29">
        <f t="shared" si="21"/>
        <v>362.95005807200926</v>
      </c>
      <c r="E103" s="29">
        <f t="shared" si="21"/>
        <v>570.25547445255472</v>
      </c>
      <c r="F103" s="29">
        <f t="shared" si="21"/>
        <v>750</v>
      </c>
      <c r="G103" s="29">
        <f t="shared" si="21"/>
        <v>937.5</v>
      </c>
      <c r="H103" s="58"/>
      <c r="I103" s="51">
        <v>3000</v>
      </c>
      <c r="J103" s="50">
        <f t="shared" si="22"/>
        <v>20.62216239045507</v>
      </c>
      <c r="K103" s="50">
        <f t="shared" si="19"/>
        <v>32.400879230258788</v>
      </c>
      <c r="L103" s="50">
        <f t="shared" si="19"/>
        <v>42.61363636363636</v>
      </c>
      <c r="M103" s="50">
        <f t="shared" si="19"/>
        <v>53.267045454545453</v>
      </c>
      <c r="N103" s="1"/>
      <c r="O103" s="28">
        <v>3000</v>
      </c>
      <c r="P103" s="31">
        <f t="shared" si="23"/>
        <v>33.188153310104525</v>
      </c>
      <c r="Q103" s="31">
        <f t="shared" si="20"/>
        <v>52.144160583941606</v>
      </c>
      <c r="R103" s="31">
        <f t="shared" si="20"/>
        <v>68.58</v>
      </c>
      <c r="S103" s="31">
        <f t="shared" si="20"/>
        <v>85.725000000000009</v>
      </c>
    </row>
    <row r="104" spans="1:19" x14ac:dyDescent="0.45">
      <c r="A104" s="1"/>
      <c r="B104" s="58"/>
      <c r="C104" s="28">
        <v>3500</v>
      </c>
      <c r="D104" s="29">
        <f t="shared" si="21"/>
        <v>423.44173441734409</v>
      </c>
      <c r="E104" s="29">
        <f t="shared" si="21"/>
        <v>665.29805352798064</v>
      </c>
      <c r="F104" s="29">
        <f t="shared" si="21"/>
        <v>875</v>
      </c>
      <c r="G104" s="29">
        <f t="shared" si="21"/>
        <v>1093.75</v>
      </c>
      <c r="H104" s="58"/>
      <c r="I104" s="51">
        <v>3500</v>
      </c>
      <c r="J104" s="50">
        <f t="shared" si="22"/>
        <v>24.059189455530916</v>
      </c>
      <c r="K104" s="50">
        <f t="shared" si="19"/>
        <v>37.801025768635263</v>
      </c>
      <c r="L104" s="50">
        <f t="shared" si="19"/>
        <v>49.715909090909093</v>
      </c>
      <c r="M104" s="50">
        <f t="shared" si="19"/>
        <v>62.14488636363636</v>
      </c>
      <c r="N104" s="1"/>
      <c r="O104" s="28">
        <v>3500</v>
      </c>
      <c r="P104" s="31">
        <f t="shared" si="23"/>
        <v>38.719512195121951</v>
      </c>
      <c r="Q104" s="31">
        <f t="shared" si="20"/>
        <v>60.834854014598555</v>
      </c>
      <c r="R104" s="31">
        <f t="shared" si="20"/>
        <v>80.010000000000005</v>
      </c>
      <c r="S104" s="31">
        <f t="shared" si="20"/>
        <v>100.0125</v>
      </c>
    </row>
    <row r="105" spans="1:19" x14ac:dyDescent="0.45">
      <c r="A105" s="1"/>
      <c r="B105" s="58"/>
      <c r="C105" s="28">
        <v>4000</v>
      </c>
      <c r="D105" s="29">
        <f t="shared" si="21"/>
        <v>483.93341076267899</v>
      </c>
      <c r="E105" s="29">
        <f t="shared" si="21"/>
        <v>760.34063260340622</v>
      </c>
      <c r="F105" s="29">
        <f t="shared" si="21"/>
        <v>1000</v>
      </c>
      <c r="G105" s="29">
        <f t="shared" si="21"/>
        <v>1250</v>
      </c>
      <c r="H105" s="58"/>
      <c r="I105" s="51">
        <v>4000</v>
      </c>
      <c r="J105" s="50">
        <f t="shared" si="22"/>
        <v>27.496216520606758</v>
      </c>
      <c r="K105" s="50">
        <f t="shared" si="19"/>
        <v>43.201172307011717</v>
      </c>
      <c r="L105" s="50">
        <f t="shared" si="19"/>
        <v>56.81818181818182</v>
      </c>
      <c r="M105" s="50">
        <f t="shared" si="19"/>
        <v>71.022727272727266</v>
      </c>
      <c r="N105" s="1"/>
      <c r="O105" s="28">
        <v>4000</v>
      </c>
      <c r="P105" s="31">
        <f t="shared" si="23"/>
        <v>44.250871080139369</v>
      </c>
      <c r="Q105" s="31">
        <f t="shared" si="20"/>
        <v>69.525547445255469</v>
      </c>
      <c r="R105" s="31">
        <f t="shared" si="20"/>
        <v>91.440000000000012</v>
      </c>
      <c r="S105" s="31">
        <f t="shared" si="20"/>
        <v>114.3</v>
      </c>
    </row>
    <row r="106" spans="1:19" x14ac:dyDescent="0.45">
      <c r="A106" s="1"/>
      <c r="B106" s="58"/>
      <c r="C106" s="28">
        <v>4500</v>
      </c>
      <c r="D106" s="29">
        <f t="shared" si="21"/>
        <v>544.42508710801383</v>
      </c>
      <c r="E106" s="29">
        <f t="shared" si="21"/>
        <v>855.38321167883203</v>
      </c>
      <c r="F106" s="29">
        <f t="shared" si="21"/>
        <v>1125</v>
      </c>
      <c r="G106" s="29">
        <f t="shared" si="21"/>
        <v>1406.25</v>
      </c>
      <c r="H106" s="58"/>
      <c r="I106" s="51">
        <v>4500</v>
      </c>
      <c r="J106" s="50">
        <f t="shared" si="22"/>
        <v>30.9332435856826</v>
      </c>
      <c r="K106" s="50">
        <f t="shared" si="19"/>
        <v>48.601318845388178</v>
      </c>
      <c r="L106" s="50">
        <f t="shared" si="19"/>
        <v>63.920454545454547</v>
      </c>
      <c r="M106" s="50">
        <f t="shared" si="19"/>
        <v>79.900568181818187</v>
      </c>
      <c r="N106" s="1"/>
      <c r="O106" s="28">
        <v>4500</v>
      </c>
      <c r="P106" s="31">
        <f t="shared" si="23"/>
        <v>49.78222996515678</v>
      </c>
      <c r="Q106" s="31">
        <f t="shared" si="20"/>
        <v>78.216240875912391</v>
      </c>
      <c r="R106" s="31">
        <f t="shared" si="20"/>
        <v>102.87</v>
      </c>
      <c r="S106" s="31">
        <f t="shared" si="20"/>
        <v>128.58750000000001</v>
      </c>
    </row>
    <row r="107" spans="1:19" x14ac:dyDescent="0.45">
      <c r="A107" s="1"/>
      <c r="B107" s="58"/>
      <c r="C107" s="28">
        <v>5000</v>
      </c>
      <c r="D107" s="29">
        <f t="shared" si="21"/>
        <v>604.91676345334872</v>
      </c>
      <c r="E107" s="29">
        <f t="shared" si="21"/>
        <v>950.42579075425783</v>
      </c>
      <c r="F107" s="29">
        <f t="shared" si="21"/>
        <v>1250</v>
      </c>
      <c r="G107" s="29">
        <f t="shared" si="21"/>
        <v>1562.5</v>
      </c>
      <c r="H107" s="58"/>
      <c r="I107" s="51">
        <v>5000</v>
      </c>
      <c r="J107" s="50">
        <f t="shared" si="22"/>
        <v>34.370270650758449</v>
      </c>
      <c r="K107" s="50">
        <f t="shared" si="19"/>
        <v>54.001465383764646</v>
      </c>
      <c r="L107" s="50">
        <f t="shared" si="19"/>
        <v>71.022727272727266</v>
      </c>
      <c r="M107" s="50">
        <f t="shared" si="19"/>
        <v>88.778409090909093</v>
      </c>
      <c r="N107" s="1"/>
      <c r="O107" s="28">
        <v>5000</v>
      </c>
      <c r="P107" s="31">
        <f t="shared" si="23"/>
        <v>55.313588850174213</v>
      </c>
      <c r="Q107" s="31">
        <f t="shared" si="20"/>
        <v>86.90693430656934</v>
      </c>
      <c r="R107" s="31">
        <f t="shared" si="20"/>
        <v>114.3</v>
      </c>
      <c r="S107" s="31">
        <f t="shared" si="20"/>
        <v>142.875</v>
      </c>
    </row>
    <row r="108" spans="1:19" x14ac:dyDescent="0.45">
      <c r="A108" s="1"/>
      <c r="B108" s="58"/>
      <c r="C108" s="28">
        <v>5500</v>
      </c>
      <c r="D108" s="29">
        <f t="shared" si="21"/>
        <v>665.40843979868362</v>
      </c>
      <c r="E108" s="29">
        <f t="shared" si="21"/>
        <v>1045.4683698296838</v>
      </c>
      <c r="F108" s="29">
        <f t="shared" si="21"/>
        <v>1375</v>
      </c>
      <c r="G108" s="29">
        <f t="shared" si="21"/>
        <v>1718.75</v>
      </c>
      <c r="H108" s="58"/>
      <c r="I108" s="51">
        <v>5500</v>
      </c>
      <c r="J108" s="50">
        <f t="shared" si="22"/>
        <v>37.807297715834295</v>
      </c>
      <c r="K108" s="50">
        <f t="shared" si="19"/>
        <v>59.401611922141122</v>
      </c>
      <c r="L108" s="50">
        <f t="shared" si="19"/>
        <v>78.125</v>
      </c>
      <c r="M108" s="50">
        <f t="shared" si="19"/>
        <v>97.65625</v>
      </c>
      <c r="N108" s="1"/>
      <c r="O108" s="28">
        <v>5500</v>
      </c>
      <c r="P108" s="31">
        <f t="shared" si="23"/>
        <v>60.844947735191631</v>
      </c>
      <c r="Q108" s="31">
        <f t="shared" si="20"/>
        <v>95.59762773722629</v>
      </c>
      <c r="R108" s="31">
        <f t="shared" si="20"/>
        <v>125.73</v>
      </c>
      <c r="S108" s="31">
        <f t="shared" si="20"/>
        <v>157.16250000000002</v>
      </c>
    </row>
    <row r="109" spans="1:19" x14ac:dyDescent="0.45">
      <c r="A109" s="1"/>
      <c r="B109" s="58"/>
      <c r="C109" s="28">
        <v>6000</v>
      </c>
      <c r="D109" s="29">
        <f t="shared" si="21"/>
        <v>725.90011614401851</v>
      </c>
      <c r="E109" s="29">
        <f t="shared" si="21"/>
        <v>1140.5109489051094</v>
      </c>
      <c r="F109" s="29">
        <f t="shared" si="21"/>
        <v>1500</v>
      </c>
      <c r="G109" s="29">
        <f t="shared" si="21"/>
        <v>1875</v>
      </c>
      <c r="H109" s="58"/>
      <c r="I109" s="51">
        <v>6000</v>
      </c>
      <c r="J109" s="50">
        <f t="shared" si="22"/>
        <v>41.244324780910141</v>
      </c>
      <c r="K109" s="50">
        <f t="shared" si="19"/>
        <v>64.801758460517576</v>
      </c>
      <c r="L109" s="50">
        <f t="shared" si="19"/>
        <v>85.22727272727272</v>
      </c>
      <c r="M109" s="50">
        <f t="shared" si="19"/>
        <v>106.53409090909091</v>
      </c>
      <c r="N109" s="1"/>
      <c r="O109" s="28">
        <v>6000</v>
      </c>
      <c r="P109" s="31">
        <f t="shared" si="23"/>
        <v>66.37630662020905</v>
      </c>
      <c r="Q109" s="31">
        <f t="shared" si="20"/>
        <v>104.28832116788321</v>
      </c>
      <c r="R109" s="31">
        <f t="shared" si="20"/>
        <v>137.16</v>
      </c>
      <c r="S109" s="31">
        <f t="shared" si="20"/>
        <v>171.45000000000002</v>
      </c>
    </row>
    <row r="110" spans="1:19" x14ac:dyDescent="0.45">
      <c r="A110" s="1"/>
      <c r="B110" s="58"/>
      <c r="C110" s="28">
        <v>6500</v>
      </c>
      <c r="D110" s="29">
        <f t="shared" si="21"/>
        <v>786.39179248935329</v>
      </c>
      <c r="E110" s="29">
        <f t="shared" si="21"/>
        <v>1235.5535279805354</v>
      </c>
      <c r="F110" s="29">
        <f t="shared" si="21"/>
        <v>1625</v>
      </c>
      <c r="G110" s="29">
        <f t="shared" si="21"/>
        <v>2031.25</v>
      </c>
      <c r="H110" s="58"/>
      <c r="I110" s="51">
        <v>6500</v>
      </c>
      <c r="J110" s="50">
        <f t="shared" si="22"/>
        <v>44.681351845985979</v>
      </c>
      <c r="K110" s="50">
        <f t="shared" si="19"/>
        <v>70.201904998894051</v>
      </c>
      <c r="L110" s="50">
        <f t="shared" si="19"/>
        <v>92.329545454545453</v>
      </c>
      <c r="M110" s="50">
        <f t="shared" si="19"/>
        <v>115.41193181818183</v>
      </c>
      <c r="N110" s="1"/>
      <c r="O110" s="28">
        <v>6500</v>
      </c>
      <c r="P110" s="31">
        <f t="shared" si="23"/>
        <v>71.907665505226461</v>
      </c>
      <c r="Q110" s="31">
        <f t="shared" si="20"/>
        <v>112.97901459854016</v>
      </c>
      <c r="R110" s="31">
        <f t="shared" si="20"/>
        <v>148.59</v>
      </c>
      <c r="S110" s="31">
        <f t="shared" si="20"/>
        <v>185.73750000000004</v>
      </c>
    </row>
    <row r="111" spans="1:19" x14ac:dyDescent="0.45">
      <c r="A111" s="1"/>
      <c r="B111" s="58"/>
      <c r="C111" s="28">
        <v>7000</v>
      </c>
      <c r="D111" s="29">
        <f t="shared" si="21"/>
        <v>846.88346883468819</v>
      </c>
      <c r="E111" s="29">
        <f t="shared" si="21"/>
        <v>1330.5961070559613</v>
      </c>
      <c r="F111" s="29">
        <f t="shared" si="21"/>
        <v>1750</v>
      </c>
      <c r="G111" s="29">
        <f t="shared" si="21"/>
        <v>2187.5</v>
      </c>
      <c r="H111" s="58"/>
      <c r="I111" s="51">
        <v>7000</v>
      </c>
      <c r="J111" s="50">
        <f t="shared" si="22"/>
        <v>48.118378911061832</v>
      </c>
      <c r="K111" s="50">
        <f t="shared" si="19"/>
        <v>75.602051537270526</v>
      </c>
      <c r="L111" s="50">
        <f t="shared" si="19"/>
        <v>99.431818181818187</v>
      </c>
      <c r="M111" s="50">
        <f t="shared" si="19"/>
        <v>124.28977272727272</v>
      </c>
      <c r="N111" s="1"/>
      <c r="O111" s="28">
        <v>7000</v>
      </c>
      <c r="P111" s="31">
        <f t="shared" si="23"/>
        <v>77.439024390243901</v>
      </c>
      <c r="Q111" s="31">
        <f t="shared" si="20"/>
        <v>121.66970802919711</v>
      </c>
      <c r="R111" s="31">
        <f t="shared" si="20"/>
        <v>160.02000000000001</v>
      </c>
      <c r="S111" s="31">
        <f t="shared" si="20"/>
        <v>200.02500000000001</v>
      </c>
    </row>
    <row r="112" spans="1:19" x14ac:dyDescent="0.45">
      <c r="A112" s="1"/>
      <c r="B112" s="58"/>
      <c r="C112" s="28">
        <v>7500</v>
      </c>
      <c r="D112" s="29">
        <f t="shared" si="21"/>
        <v>907.37514518002308</v>
      </c>
      <c r="E112" s="29">
        <f t="shared" si="21"/>
        <v>1425.6386861313867</v>
      </c>
      <c r="F112" s="29">
        <f t="shared" si="21"/>
        <v>1875</v>
      </c>
      <c r="G112" s="29">
        <f t="shared" si="21"/>
        <v>2343.75</v>
      </c>
      <c r="H112" s="58"/>
      <c r="I112" s="51">
        <v>7500</v>
      </c>
      <c r="J112" s="50">
        <f t="shared" si="22"/>
        <v>51.555405976137678</v>
      </c>
      <c r="K112" s="50">
        <f t="shared" si="19"/>
        <v>81.002198075646973</v>
      </c>
      <c r="L112" s="50">
        <f t="shared" si="19"/>
        <v>106.53409090909091</v>
      </c>
      <c r="M112" s="50">
        <f t="shared" si="19"/>
        <v>133.16761363636363</v>
      </c>
      <c r="N112" s="1"/>
      <c r="O112" s="28">
        <v>7500</v>
      </c>
      <c r="P112" s="31">
        <f t="shared" si="23"/>
        <v>82.970383275261327</v>
      </c>
      <c r="Q112" s="31">
        <f t="shared" si="20"/>
        <v>130.36040145985402</v>
      </c>
      <c r="R112" s="31">
        <f t="shared" si="20"/>
        <v>171.45000000000002</v>
      </c>
      <c r="S112" s="31">
        <f t="shared" si="20"/>
        <v>214.3125</v>
      </c>
    </row>
    <row r="113" spans="1:19" x14ac:dyDescent="0.45">
      <c r="A113" s="1"/>
      <c r="B113" s="58"/>
      <c r="C113" s="28">
        <v>8000</v>
      </c>
      <c r="D113" s="29">
        <f t="shared" si="21"/>
        <v>967.86682152535798</v>
      </c>
      <c r="E113" s="29">
        <f t="shared" si="21"/>
        <v>1520.6812652068124</v>
      </c>
      <c r="F113" s="29">
        <f t="shared" si="21"/>
        <v>2000</v>
      </c>
      <c r="G113" s="29">
        <f t="shared" si="21"/>
        <v>2500</v>
      </c>
      <c r="H113" s="58"/>
      <c r="I113" s="28">
        <v>8000</v>
      </c>
      <c r="J113" s="31">
        <f t="shared" si="22"/>
        <v>54.992433041213516</v>
      </c>
      <c r="K113" s="31">
        <f t="shared" si="19"/>
        <v>86.402344614023434</v>
      </c>
      <c r="L113" s="31">
        <f t="shared" si="19"/>
        <v>113.63636363636364</v>
      </c>
      <c r="M113" s="31">
        <f t="shared" si="19"/>
        <v>142.04545454545453</v>
      </c>
      <c r="N113" s="1"/>
      <c r="O113" s="28">
        <v>8000</v>
      </c>
      <c r="P113" s="31">
        <f t="shared" si="23"/>
        <v>88.501742160278738</v>
      </c>
      <c r="Q113" s="31">
        <f t="shared" si="20"/>
        <v>139.05109489051094</v>
      </c>
      <c r="R113" s="31">
        <f t="shared" si="20"/>
        <v>182.88000000000002</v>
      </c>
      <c r="S113" s="31">
        <f t="shared" si="20"/>
        <v>228.6</v>
      </c>
    </row>
    <row r="114" spans="1:19" x14ac:dyDescent="0.45">
      <c r="A114" s="1"/>
      <c r="B114" s="58"/>
      <c r="C114" s="28">
        <v>8200</v>
      </c>
      <c r="D114" s="29">
        <f t="shared" si="21"/>
        <v>992.06349206349194</v>
      </c>
      <c r="E114" s="29">
        <f t="shared" si="21"/>
        <v>1558.698296836983</v>
      </c>
      <c r="F114" s="29">
        <f t="shared" si="21"/>
        <v>2050</v>
      </c>
      <c r="G114" s="29">
        <f t="shared" si="21"/>
        <v>2562.5</v>
      </c>
      <c r="H114" s="58"/>
      <c r="I114" s="28">
        <v>8200</v>
      </c>
      <c r="J114" s="31">
        <f t="shared" si="22"/>
        <v>56.367243867243857</v>
      </c>
      <c r="K114" s="31">
        <f t="shared" si="22"/>
        <v>88.562403229374041</v>
      </c>
      <c r="L114" s="31">
        <f t="shared" si="22"/>
        <v>116.47727272727273</v>
      </c>
      <c r="M114" s="31">
        <f t="shared" si="22"/>
        <v>145.59659090909091</v>
      </c>
      <c r="N114" s="1"/>
      <c r="O114" s="28">
        <v>8200</v>
      </c>
      <c r="P114" s="31">
        <f t="shared" si="23"/>
        <v>90.714285714285708</v>
      </c>
      <c r="Q114" s="31">
        <f t="shared" si="23"/>
        <v>142.52737226277375</v>
      </c>
      <c r="R114" s="31">
        <f t="shared" si="23"/>
        <v>187.45200000000003</v>
      </c>
      <c r="S114" s="31">
        <f t="shared" si="23"/>
        <v>234.315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1028.3584978706929</v>
      </c>
      <c r="E115" s="29">
        <f t="shared" si="24"/>
        <v>1615.7238442822384</v>
      </c>
      <c r="F115" s="29">
        <f t="shared" si="24"/>
        <v>2125</v>
      </c>
      <c r="G115" s="29">
        <f t="shared" si="24"/>
        <v>2656.25</v>
      </c>
      <c r="H115" s="58"/>
      <c r="I115" s="28">
        <v>8500</v>
      </c>
      <c r="J115" s="31">
        <f t="shared" si="22"/>
        <v>58.429460106289369</v>
      </c>
      <c r="K115" s="31">
        <f t="shared" si="22"/>
        <v>91.802491152399909</v>
      </c>
      <c r="L115" s="31">
        <f t="shared" si="22"/>
        <v>120.73863636363636</v>
      </c>
      <c r="M115" s="31">
        <f t="shared" si="22"/>
        <v>150.92329545454547</v>
      </c>
      <c r="N115" s="1"/>
      <c r="O115" s="28">
        <v>8500</v>
      </c>
      <c r="P115" s="31">
        <f t="shared" si="23"/>
        <v>94.033101045296164</v>
      </c>
      <c r="Q115" s="31">
        <f t="shared" si="23"/>
        <v>147.74178832116789</v>
      </c>
      <c r="R115" s="31">
        <f t="shared" si="23"/>
        <v>194.31</v>
      </c>
      <c r="S115" s="31">
        <f t="shared" si="23"/>
        <v>242.88750000000005</v>
      </c>
    </row>
    <row r="116" spans="1:19" x14ac:dyDescent="0.45">
      <c r="A116" s="1"/>
      <c r="B116" s="54"/>
      <c r="C116" s="55"/>
      <c r="D116" s="56"/>
      <c r="E116" s="56"/>
      <c r="F116" s="56"/>
      <c r="G116" s="56"/>
      <c r="H116" s="54"/>
      <c r="I116" s="55"/>
      <c r="J116" s="57"/>
      <c r="K116" s="57"/>
      <c r="L116" s="57"/>
      <c r="M116" s="57"/>
      <c r="N116" s="1"/>
      <c r="O116" s="55"/>
      <c r="P116" s="57"/>
      <c r="Q116" s="57"/>
      <c r="R116" s="57"/>
      <c r="S116" s="57"/>
    </row>
    <row r="117" spans="1:19" x14ac:dyDescent="0.45">
      <c r="A117" s="1"/>
      <c r="B117" s="1"/>
      <c r="C117" s="1"/>
      <c r="D117" s="1"/>
      <c r="E117" s="1"/>
      <c r="F117" s="1"/>
      <c r="G117" s="1"/>
      <c r="H117" s="1" t="s">
        <v>92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1" customFormat="1" x14ac:dyDescent="0.45"/>
    <row r="147" spans="1:18" s="1" customFormat="1" x14ac:dyDescent="0.45"/>
    <row r="148" spans="1:18" s="1" customFormat="1" x14ac:dyDescent="0.45"/>
    <row r="149" spans="1:18" s="1" customFormat="1" x14ac:dyDescent="0.45"/>
    <row r="150" spans="1:18" s="1" customFormat="1" x14ac:dyDescent="0.45"/>
    <row r="151" spans="1:18" s="1" customFormat="1" x14ac:dyDescent="0.45"/>
    <row r="152" spans="1:18" s="1" customFormat="1" x14ac:dyDescent="0.45"/>
    <row r="153" spans="1:18" s="1" customFormat="1" x14ac:dyDescent="0.45"/>
    <row r="154" spans="1:18" s="1" customFormat="1" x14ac:dyDescent="0.45"/>
    <row r="155" spans="1:18" s="1" customFormat="1" x14ac:dyDescent="0.45"/>
    <row r="156" spans="1:18" s="1" customFormat="1" x14ac:dyDescent="0.45"/>
    <row r="157" spans="1:18" s="1" customFormat="1" x14ac:dyDescent="0.45"/>
    <row r="158" spans="1:18" s="1" customFormat="1" x14ac:dyDescent="0.45"/>
    <row r="159" spans="1:18" s="1" customFormat="1" x14ac:dyDescent="0.45"/>
    <row r="160" spans="1:18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  <row r="368" s="1" customFormat="1" x14ac:dyDescent="0.45"/>
  </sheetData>
  <mergeCells count="21">
    <mergeCell ref="A68:R68"/>
    <mergeCell ref="E71:G71"/>
    <mergeCell ref="B74:B91"/>
    <mergeCell ref="A93:R93"/>
    <mergeCell ref="B98:B115"/>
    <mergeCell ref="H98:H115"/>
    <mergeCell ref="B47:B64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4:R44"/>
    <mergeCell ref="D45:L45"/>
    <mergeCell ref="L42:V42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6FAF-81A8-45CF-9C9C-3D2C6A7F0B62}">
  <dimension ref="A1:AD367"/>
  <sheetViews>
    <sheetView topLeftCell="B10" workbookViewId="0">
      <selection activeCell="L108" sqref="L108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19" width="8.86328125" style="1"/>
    <col min="20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71" t="s">
        <v>90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K17</f>
        <v>MiniSpares
Clubman Evo
Aplus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K18</f>
        <v>2.5830000000000002</v>
      </c>
      <c r="E72" s="25">
        <f>K20</f>
        <v>1.7110000000000001</v>
      </c>
      <c r="F72" s="25">
        <f>K22</f>
        <v>1.25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193.57336430507161</v>
      </c>
      <c r="E74" s="29">
        <f t="shared" ref="E74:G89" si="16">($C74/$E$70)/E$72</f>
        <v>292.22676797194623</v>
      </c>
      <c r="F74" s="29">
        <f t="shared" si="16"/>
        <v>400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387.14672861014321</v>
      </c>
      <c r="E75" s="29">
        <f t="shared" si="16"/>
        <v>584.45353594389246</v>
      </c>
      <c r="F75" s="29">
        <f t="shared" si="16"/>
        <v>800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580.72009291521488</v>
      </c>
      <c r="E76" s="29">
        <f t="shared" si="16"/>
        <v>876.68030391583864</v>
      </c>
      <c r="F76" s="29">
        <f t="shared" si="16"/>
        <v>1200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774.29345722028643</v>
      </c>
      <c r="E77" s="29">
        <f t="shared" si="16"/>
        <v>1168.9070718877849</v>
      </c>
      <c r="F77" s="29">
        <f t="shared" si="16"/>
        <v>1600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967.86682152535809</v>
      </c>
      <c r="E78" s="29">
        <f t="shared" si="16"/>
        <v>1461.1338398597311</v>
      </c>
      <c r="F78" s="29">
        <f t="shared" si="16"/>
        <v>2000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1161.4401858304298</v>
      </c>
      <c r="E79" s="29">
        <f t="shared" si="16"/>
        <v>1753.3606078316773</v>
      </c>
      <c r="F79" s="29">
        <f t="shared" si="16"/>
        <v>2400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1355.0135501355012</v>
      </c>
      <c r="E80" s="29">
        <f t="shared" si="16"/>
        <v>2045.5873758036234</v>
      </c>
      <c r="F80" s="29">
        <f t="shared" si="16"/>
        <v>2800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1548.5869144405729</v>
      </c>
      <c r="E81" s="29">
        <f t="shared" si="16"/>
        <v>2337.8141437755698</v>
      </c>
      <c r="F81" s="29">
        <f t="shared" si="16"/>
        <v>3200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1742.1602787456445</v>
      </c>
      <c r="E82" s="29">
        <f t="shared" si="16"/>
        <v>2630.040911747516</v>
      </c>
      <c r="F82" s="29">
        <f t="shared" si="16"/>
        <v>3600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1935.7336430507162</v>
      </c>
      <c r="E83" s="29">
        <f t="shared" si="16"/>
        <v>2922.2676797194622</v>
      </c>
      <c r="F83" s="29">
        <f t="shared" si="16"/>
        <v>4000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2129.3070073557878</v>
      </c>
      <c r="E84" s="29">
        <f t="shared" si="16"/>
        <v>3214.4944476914084</v>
      </c>
      <c r="F84" s="29">
        <f t="shared" si="16"/>
        <v>4400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2322.8803716608595</v>
      </c>
      <c r="E85" s="29">
        <f t="shared" si="16"/>
        <v>3506.7212156633545</v>
      </c>
      <c r="F85" s="29">
        <f t="shared" si="16"/>
        <v>4800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2516.4537359659307</v>
      </c>
      <c r="E86" s="29">
        <f t="shared" si="16"/>
        <v>3798.9479836353007</v>
      </c>
      <c r="F86" s="29">
        <f t="shared" si="16"/>
        <v>5200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2710.0271002710024</v>
      </c>
      <c r="E87" s="29">
        <f t="shared" si="16"/>
        <v>4091.1747516072469</v>
      </c>
      <c r="F87" s="29">
        <f t="shared" si="16"/>
        <v>5600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2903.600464576074</v>
      </c>
      <c r="E88" s="29">
        <f t="shared" si="16"/>
        <v>4383.4015195791935</v>
      </c>
      <c r="F88" s="29">
        <f t="shared" si="16"/>
        <v>6000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3097.1738288811457</v>
      </c>
      <c r="E89" s="29">
        <f t="shared" si="16"/>
        <v>4675.6282875511397</v>
      </c>
      <c r="F89" s="29">
        <f t="shared" si="16"/>
        <v>6400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3174.6031746031745</v>
      </c>
      <c r="E90" s="29">
        <f t="shared" si="17"/>
        <v>4792.5189947399176</v>
      </c>
      <c r="F90" s="29">
        <f t="shared" si="17"/>
        <v>6560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3290.7471931862174</v>
      </c>
      <c r="E91" s="29">
        <f t="shared" si="17"/>
        <v>4967.8550555230859</v>
      </c>
      <c r="F91" s="29">
        <f t="shared" si="17"/>
        <v>6800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G37</f>
        <v>3.88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49.89004234666794</v>
      </c>
      <c r="E98" s="29">
        <f t="shared" ref="E98:G98" si="18">E74/$E$96</f>
        <v>75.316177312357283</v>
      </c>
      <c r="F98" s="29">
        <f t="shared" si="18"/>
        <v>103.09278350515464</v>
      </c>
      <c r="G98" s="29">
        <f t="shared" si="18"/>
        <v>128.86597938144331</v>
      </c>
      <c r="H98" s="58" t="s">
        <v>49</v>
      </c>
      <c r="I98" s="49">
        <v>500</v>
      </c>
      <c r="J98" s="50">
        <f>D98/$L$96 * 60</f>
        <v>2.8346614969697694</v>
      </c>
      <c r="K98" s="50">
        <f t="shared" ref="K98:M113" si="19">E98/$L$96 * 60</f>
        <v>4.2793282563839359</v>
      </c>
      <c r="L98" s="50">
        <f t="shared" si="19"/>
        <v>5.857544517338332</v>
      </c>
      <c r="M98" s="50">
        <f t="shared" si="19"/>
        <v>7.3219306466729153</v>
      </c>
      <c r="N98" s="1"/>
      <c r="O98" s="30">
        <v>500</v>
      </c>
      <c r="P98" s="31">
        <f>J98*$Q$94</f>
        <v>4.5619454721793167</v>
      </c>
      <c r="Q98" s="31">
        <f t="shared" ref="Q98:S113" si="20">K98*$Q$94</f>
        <v>6.8869112534419497</v>
      </c>
      <c r="R98" s="31">
        <f t="shared" si="20"/>
        <v>9.4268041237113405</v>
      </c>
      <c r="S98" s="31">
        <f t="shared" si="20"/>
        <v>11.783505154639178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99.78008469333588</v>
      </c>
      <c r="E99" s="29">
        <f t="shared" si="21"/>
        <v>150.63235462471457</v>
      </c>
      <c r="F99" s="29">
        <f t="shared" si="21"/>
        <v>206.18556701030928</v>
      </c>
      <c r="G99" s="29">
        <f t="shared" si="21"/>
        <v>257.73195876288662</v>
      </c>
      <c r="H99" s="58"/>
      <c r="I99" s="51">
        <v>1000</v>
      </c>
      <c r="J99" s="50">
        <f t="shared" ref="J99:M115" si="22">D99/$L$96 * 60</f>
        <v>5.6693229939395389</v>
      </c>
      <c r="K99" s="50">
        <f t="shared" si="19"/>
        <v>8.5586565127678718</v>
      </c>
      <c r="L99" s="50">
        <f t="shared" si="19"/>
        <v>11.715089034676664</v>
      </c>
      <c r="M99" s="50">
        <f t="shared" si="19"/>
        <v>14.643861293345831</v>
      </c>
      <c r="N99" s="1"/>
      <c r="O99" s="28">
        <v>1000</v>
      </c>
      <c r="P99" s="31">
        <f t="shared" ref="P99:S115" si="23">J99*$Q$94</f>
        <v>9.1238909443586333</v>
      </c>
      <c r="Q99" s="31">
        <f t="shared" si="20"/>
        <v>13.773822506883899</v>
      </c>
      <c r="R99" s="31">
        <f t="shared" si="20"/>
        <v>18.853608247422681</v>
      </c>
      <c r="S99" s="31">
        <f t="shared" si="20"/>
        <v>23.567010309278356</v>
      </c>
    </row>
    <row r="100" spans="1:19" x14ac:dyDescent="0.45">
      <c r="A100" s="1"/>
      <c r="B100" s="58"/>
      <c r="C100" s="28">
        <v>1500</v>
      </c>
      <c r="D100" s="29">
        <f t="shared" si="21"/>
        <v>149.67012704000385</v>
      </c>
      <c r="E100" s="29">
        <f t="shared" si="21"/>
        <v>225.94853193707181</v>
      </c>
      <c r="F100" s="29">
        <f t="shared" si="21"/>
        <v>309.2783505154639</v>
      </c>
      <c r="G100" s="29">
        <f t="shared" si="21"/>
        <v>386.59793814432993</v>
      </c>
      <c r="H100" s="58"/>
      <c r="I100" s="51">
        <v>1500</v>
      </c>
      <c r="J100" s="50">
        <f t="shared" si="22"/>
        <v>8.5039844909093087</v>
      </c>
      <c r="K100" s="50">
        <f t="shared" si="19"/>
        <v>12.837984769151808</v>
      </c>
      <c r="L100" s="50">
        <f t="shared" si="19"/>
        <v>17.572633552014992</v>
      </c>
      <c r="M100" s="50">
        <f t="shared" si="19"/>
        <v>21.965791940018747</v>
      </c>
      <c r="N100" s="1"/>
      <c r="O100" s="28">
        <v>1500</v>
      </c>
      <c r="P100" s="31">
        <f t="shared" si="23"/>
        <v>13.685836416537951</v>
      </c>
      <c r="Q100" s="31">
        <f t="shared" si="20"/>
        <v>20.660733760325847</v>
      </c>
      <c r="R100" s="31">
        <f t="shared" si="20"/>
        <v>28.280412371134016</v>
      </c>
      <c r="S100" s="31">
        <f t="shared" si="20"/>
        <v>35.350515463917532</v>
      </c>
    </row>
    <row r="101" spans="1:19" x14ac:dyDescent="0.45">
      <c r="A101" s="1"/>
      <c r="B101" s="58"/>
      <c r="C101" s="28">
        <v>2000</v>
      </c>
      <c r="D101" s="29">
        <f t="shared" si="21"/>
        <v>199.56016938667176</v>
      </c>
      <c r="E101" s="29">
        <f t="shared" si="21"/>
        <v>301.26470924942913</v>
      </c>
      <c r="F101" s="29">
        <f t="shared" si="21"/>
        <v>412.37113402061857</v>
      </c>
      <c r="G101" s="29">
        <f t="shared" si="21"/>
        <v>515.46391752577324</v>
      </c>
      <c r="H101" s="58"/>
      <c r="I101" s="51">
        <v>2000</v>
      </c>
      <c r="J101" s="50">
        <f t="shared" si="22"/>
        <v>11.338645987879078</v>
      </c>
      <c r="K101" s="50">
        <f t="shared" si="19"/>
        <v>17.117313025535744</v>
      </c>
      <c r="L101" s="50">
        <f t="shared" si="19"/>
        <v>23.430178069353328</v>
      </c>
      <c r="M101" s="50">
        <f t="shared" si="19"/>
        <v>29.287722586691661</v>
      </c>
      <c r="N101" s="1"/>
      <c r="O101" s="28">
        <v>2000</v>
      </c>
      <c r="P101" s="31">
        <f t="shared" si="23"/>
        <v>18.247781888717267</v>
      </c>
      <c r="Q101" s="31">
        <f t="shared" si="20"/>
        <v>27.547645013767799</v>
      </c>
      <c r="R101" s="31">
        <f t="shared" si="20"/>
        <v>37.707216494845362</v>
      </c>
      <c r="S101" s="31">
        <f t="shared" si="20"/>
        <v>47.134020618556711</v>
      </c>
    </row>
    <row r="102" spans="1:19" x14ac:dyDescent="0.45">
      <c r="A102" s="1"/>
      <c r="B102" s="58"/>
      <c r="C102" s="28">
        <v>2500</v>
      </c>
      <c r="D102" s="29">
        <f t="shared" si="21"/>
        <v>249.45021173333973</v>
      </c>
      <c r="E102" s="29">
        <f t="shared" si="21"/>
        <v>376.58088656178637</v>
      </c>
      <c r="F102" s="29">
        <f t="shared" si="21"/>
        <v>515.46391752577324</v>
      </c>
      <c r="G102" s="29">
        <f t="shared" si="21"/>
        <v>644.32989690721649</v>
      </c>
      <c r="H102" s="58"/>
      <c r="I102" s="51">
        <v>2500</v>
      </c>
      <c r="J102" s="50">
        <f t="shared" si="22"/>
        <v>14.173307484848849</v>
      </c>
      <c r="K102" s="50">
        <f t="shared" si="19"/>
        <v>21.396641281919681</v>
      </c>
      <c r="L102" s="50">
        <f t="shared" si="19"/>
        <v>29.287722586691661</v>
      </c>
      <c r="M102" s="50">
        <f t="shared" si="19"/>
        <v>36.609653233364568</v>
      </c>
      <c r="N102" s="1"/>
      <c r="O102" s="28">
        <v>2500</v>
      </c>
      <c r="P102" s="31">
        <f t="shared" si="23"/>
        <v>22.809727360896588</v>
      </c>
      <c r="Q102" s="31">
        <f t="shared" si="20"/>
        <v>34.43455626720975</v>
      </c>
      <c r="R102" s="31">
        <f t="shared" si="20"/>
        <v>47.134020618556711</v>
      </c>
      <c r="S102" s="31">
        <f t="shared" si="20"/>
        <v>58.917525773195869</v>
      </c>
    </row>
    <row r="103" spans="1:19" x14ac:dyDescent="0.45">
      <c r="A103" s="1"/>
      <c r="B103" s="58"/>
      <c r="C103" s="28">
        <v>3000</v>
      </c>
      <c r="D103" s="29">
        <f t="shared" si="21"/>
        <v>299.3402540800077</v>
      </c>
      <c r="E103" s="29">
        <f t="shared" si="21"/>
        <v>451.89706387414361</v>
      </c>
      <c r="F103" s="29">
        <f t="shared" si="21"/>
        <v>618.5567010309278</v>
      </c>
      <c r="G103" s="29">
        <f t="shared" si="21"/>
        <v>773.19587628865986</v>
      </c>
      <c r="H103" s="58"/>
      <c r="I103" s="51">
        <v>3000</v>
      </c>
      <c r="J103" s="50">
        <f t="shared" si="22"/>
        <v>17.007968981818617</v>
      </c>
      <c r="K103" s="50">
        <f t="shared" si="19"/>
        <v>25.675969538303615</v>
      </c>
      <c r="L103" s="50">
        <f t="shared" si="19"/>
        <v>35.145267104029983</v>
      </c>
      <c r="M103" s="50">
        <f t="shared" si="19"/>
        <v>43.931583880037493</v>
      </c>
      <c r="N103" s="1"/>
      <c r="O103" s="28">
        <v>3000</v>
      </c>
      <c r="P103" s="31">
        <f t="shared" si="23"/>
        <v>27.371672833075902</v>
      </c>
      <c r="Q103" s="31">
        <f t="shared" si="20"/>
        <v>41.321467520651694</v>
      </c>
      <c r="R103" s="31">
        <f t="shared" si="20"/>
        <v>56.560824742268032</v>
      </c>
      <c r="S103" s="31">
        <f t="shared" si="20"/>
        <v>70.701030927835063</v>
      </c>
    </row>
    <row r="104" spans="1:19" x14ac:dyDescent="0.45">
      <c r="A104" s="1"/>
      <c r="B104" s="58"/>
      <c r="C104" s="28">
        <v>3500</v>
      </c>
      <c r="D104" s="29">
        <f t="shared" si="21"/>
        <v>349.23029642667558</v>
      </c>
      <c r="E104" s="29">
        <f t="shared" si="21"/>
        <v>527.21324118650091</v>
      </c>
      <c r="F104" s="29">
        <f t="shared" si="21"/>
        <v>721.64948453608247</v>
      </c>
      <c r="G104" s="29">
        <f t="shared" si="21"/>
        <v>902.06185567010311</v>
      </c>
      <c r="H104" s="58"/>
      <c r="I104" s="51">
        <v>3500</v>
      </c>
      <c r="J104" s="50">
        <f t="shared" si="22"/>
        <v>19.842630478788386</v>
      </c>
      <c r="K104" s="50">
        <f t="shared" si="19"/>
        <v>29.955297794687549</v>
      </c>
      <c r="L104" s="50">
        <f t="shared" si="19"/>
        <v>41.002811621368323</v>
      </c>
      <c r="M104" s="50">
        <f t="shared" si="19"/>
        <v>51.253514526710404</v>
      </c>
      <c r="N104" s="1"/>
      <c r="O104" s="28">
        <v>3500</v>
      </c>
      <c r="P104" s="31">
        <f t="shared" si="23"/>
        <v>31.933618305255219</v>
      </c>
      <c r="Q104" s="31">
        <f t="shared" si="20"/>
        <v>48.208378774093646</v>
      </c>
      <c r="R104" s="31">
        <f t="shared" si="20"/>
        <v>65.987628865979389</v>
      </c>
      <c r="S104" s="31">
        <f t="shared" si="20"/>
        <v>82.484536082474236</v>
      </c>
    </row>
    <row r="105" spans="1:19" x14ac:dyDescent="0.45">
      <c r="A105" s="1"/>
      <c r="B105" s="58"/>
      <c r="C105" s="28">
        <v>4000</v>
      </c>
      <c r="D105" s="29">
        <f t="shared" si="21"/>
        <v>399.12033877334352</v>
      </c>
      <c r="E105" s="29">
        <f t="shared" si="21"/>
        <v>602.52941849885826</v>
      </c>
      <c r="F105" s="29">
        <f t="shared" si="21"/>
        <v>824.74226804123714</v>
      </c>
      <c r="G105" s="29">
        <f t="shared" si="21"/>
        <v>1030.9278350515465</v>
      </c>
      <c r="H105" s="58"/>
      <c r="I105" s="51">
        <v>4000</v>
      </c>
      <c r="J105" s="50">
        <f t="shared" si="22"/>
        <v>22.677291975758155</v>
      </c>
      <c r="K105" s="50">
        <f t="shared" si="19"/>
        <v>34.234626051071487</v>
      </c>
      <c r="L105" s="50">
        <f t="shared" si="19"/>
        <v>46.860356138706656</v>
      </c>
      <c r="M105" s="50">
        <f t="shared" si="19"/>
        <v>58.575445173383322</v>
      </c>
      <c r="N105" s="1"/>
      <c r="O105" s="28">
        <v>4000</v>
      </c>
      <c r="P105" s="31">
        <f t="shared" si="23"/>
        <v>36.495563777434533</v>
      </c>
      <c r="Q105" s="31">
        <f t="shared" si="20"/>
        <v>55.095290027535597</v>
      </c>
      <c r="R105" s="31">
        <f t="shared" si="20"/>
        <v>75.414432989690724</v>
      </c>
      <c r="S105" s="31">
        <f t="shared" si="20"/>
        <v>94.268041237113422</v>
      </c>
    </row>
    <row r="106" spans="1:19" x14ac:dyDescent="0.45">
      <c r="A106" s="1"/>
      <c r="B106" s="58"/>
      <c r="C106" s="28">
        <v>4500</v>
      </c>
      <c r="D106" s="29">
        <f t="shared" si="21"/>
        <v>449.01038112001146</v>
      </c>
      <c r="E106" s="29">
        <f t="shared" si="21"/>
        <v>677.8455958112155</v>
      </c>
      <c r="F106" s="29">
        <f t="shared" si="21"/>
        <v>927.83505154639181</v>
      </c>
      <c r="G106" s="29">
        <f t="shared" si="21"/>
        <v>1159.7938144329896</v>
      </c>
      <c r="H106" s="58"/>
      <c r="I106" s="51">
        <v>4500</v>
      </c>
      <c r="J106" s="50">
        <f t="shared" si="22"/>
        <v>25.511953472727924</v>
      </c>
      <c r="K106" s="50">
        <f t="shared" si="19"/>
        <v>38.513954307455428</v>
      </c>
      <c r="L106" s="50">
        <f t="shared" si="19"/>
        <v>52.717900656044989</v>
      </c>
      <c r="M106" s="50">
        <f t="shared" si="19"/>
        <v>65.897375820056226</v>
      </c>
      <c r="N106" s="1"/>
      <c r="O106" s="28">
        <v>4500</v>
      </c>
      <c r="P106" s="31">
        <f t="shared" si="23"/>
        <v>41.057509249613851</v>
      </c>
      <c r="Q106" s="31">
        <f t="shared" si="20"/>
        <v>61.982201280977556</v>
      </c>
      <c r="R106" s="31">
        <f t="shared" si="20"/>
        <v>84.841237113402073</v>
      </c>
      <c r="S106" s="31">
        <f t="shared" si="20"/>
        <v>106.05154639175258</v>
      </c>
    </row>
    <row r="107" spans="1:19" x14ac:dyDescent="0.45">
      <c r="A107" s="1"/>
      <c r="B107" s="58"/>
      <c r="C107" s="28">
        <v>5000</v>
      </c>
      <c r="D107" s="29">
        <f t="shared" si="21"/>
        <v>498.90042346667946</v>
      </c>
      <c r="E107" s="29">
        <f t="shared" si="21"/>
        <v>753.16177312357274</v>
      </c>
      <c r="F107" s="29">
        <f t="shared" si="21"/>
        <v>1030.9278350515465</v>
      </c>
      <c r="G107" s="29">
        <f t="shared" si="21"/>
        <v>1288.659793814433</v>
      </c>
      <c r="H107" s="58"/>
      <c r="I107" s="51">
        <v>5000</v>
      </c>
      <c r="J107" s="50">
        <f t="shared" si="22"/>
        <v>28.346614969697697</v>
      </c>
      <c r="K107" s="50">
        <f t="shared" si="19"/>
        <v>42.793282563839362</v>
      </c>
      <c r="L107" s="50">
        <f t="shared" si="19"/>
        <v>58.575445173383322</v>
      </c>
      <c r="M107" s="50">
        <f t="shared" si="19"/>
        <v>73.219306466729137</v>
      </c>
      <c r="N107" s="1"/>
      <c r="O107" s="28">
        <v>5000</v>
      </c>
      <c r="P107" s="31">
        <f t="shared" si="23"/>
        <v>45.619454721793176</v>
      </c>
      <c r="Q107" s="31">
        <f t="shared" si="20"/>
        <v>68.8691125344195</v>
      </c>
      <c r="R107" s="31">
        <f t="shared" si="20"/>
        <v>94.268041237113422</v>
      </c>
      <c r="S107" s="31">
        <f t="shared" si="20"/>
        <v>117.83505154639174</v>
      </c>
    </row>
    <row r="108" spans="1:19" x14ac:dyDescent="0.45">
      <c r="A108" s="1"/>
      <c r="B108" s="58"/>
      <c r="C108" s="28">
        <v>5500</v>
      </c>
      <c r="D108" s="29">
        <f t="shared" si="21"/>
        <v>548.7904658133474</v>
      </c>
      <c r="E108" s="29">
        <f t="shared" si="21"/>
        <v>828.47795043592998</v>
      </c>
      <c r="F108" s="29">
        <f t="shared" si="21"/>
        <v>1134.020618556701</v>
      </c>
      <c r="G108" s="29">
        <f t="shared" si="21"/>
        <v>1417.5257731958764</v>
      </c>
      <c r="H108" s="58"/>
      <c r="I108" s="51">
        <v>5500</v>
      </c>
      <c r="J108" s="50">
        <f t="shared" si="22"/>
        <v>31.181276466667462</v>
      </c>
      <c r="K108" s="50">
        <f t="shared" si="19"/>
        <v>47.072610820223289</v>
      </c>
      <c r="L108" s="50">
        <f t="shared" si="19"/>
        <v>64.432989690721641</v>
      </c>
      <c r="M108" s="50">
        <f t="shared" si="19"/>
        <v>80.541237113402076</v>
      </c>
      <c r="N108" s="1"/>
      <c r="O108" s="28">
        <v>5500</v>
      </c>
      <c r="P108" s="31">
        <f t="shared" si="23"/>
        <v>50.181400193972486</v>
      </c>
      <c r="Q108" s="31">
        <f t="shared" si="20"/>
        <v>75.756023787861437</v>
      </c>
      <c r="R108" s="31">
        <f t="shared" si="20"/>
        <v>103.69484536082473</v>
      </c>
      <c r="S108" s="31">
        <f t="shared" si="20"/>
        <v>129.61855670103097</v>
      </c>
    </row>
    <row r="109" spans="1:19" x14ac:dyDescent="0.45">
      <c r="A109" s="1"/>
      <c r="B109" s="58"/>
      <c r="C109" s="28">
        <v>6000</v>
      </c>
      <c r="D109" s="29">
        <f t="shared" si="21"/>
        <v>598.68050816001539</v>
      </c>
      <c r="E109" s="29">
        <f t="shared" si="21"/>
        <v>903.79412774828722</v>
      </c>
      <c r="F109" s="29">
        <f t="shared" si="21"/>
        <v>1237.1134020618556</v>
      </c>
      <c r="G109" s="29">
        <f t="shared" si="21"/>
        <v>1546.3917525773197</v>
      </c>
      <c r="H109" s="58"/>
      <c r="I109" s="51">
        <v>6000</v>
      </c>
      <c r="J109" s="50">
        <f t="shared" si="22"/>
        <v>34.015937963637235</v>
      </c>
      <c r="K109" s="50">
        <f t="shared" si="19"/>
        <v>51.351939076607231</v>
      </c>
      <c r="L109" s="50">
        <f t="shared" si="19"/>
        <v>70.290534208059967</v>
      </c>
      <c r="M109" s="50">
        <f t="shared" si="19"/>
        <v>87.863167760074987</v>
      </c>
      <c r="N109" s="1"/>
      <c r="O109" s="28">
        <v>6000</v>
      </c>
      <c r="P109" s="31">
        <f t="shared" si="23"/>
        <v>54.743345666151804</v>
      </c>
      <c r="Q109" s="31">
        <f t="shared" si="20"/>
        <v>82.642935041303389</v>
      </c>
      <c r="R109" s="31">
        <f t="shared" si="20"/>
        <v>113.12164948453606</v>
      </c>
      <c r="S109" s="31">
        <f t="shared" si="20"/>
        <v>141.40206185567013</v>
      </c>
    </row>
    <row r="110" spans="1:19" x14ac:dyDescent="0.45">
      <c r="A110" s="1"/>
      <c r="B110" s="58"/>
      <c r="C110" s="28">
        <v>6500</v>
      </c>
      <c r="D110" s="29">
        <f t="shared" si="21"/>
        <v>648.57055050668316</v>
      </c>
      <c r="E110" s="29">
        <f t="shared" si="21"/>
        <v>979.11030506064458</v>
      </c>
      <c r="F110" s="29">
        <f t="shared" si="21"/>
        <v>1340.2061855670104</v>
      </c>
      <c r="G110" s="29">
        <f t="shared" si="21"/>
        <v>1675.2577319587629</v>
      </c>
      <c r="H110" s="58"/>
      <c r="I110" s="51">
        <v>6500</v>
      </c>
      <c r="J110" s="50">
        <f t="shared" si="22"/>
        <v>36.850599460607</v>
      </c>
      <c r="K110" s="50">
        <f t="shared" si="19"/>
        <v>55.631267332991172</v>
      </c>
      <c r="L110" s="50">
        <f t="shared" si="19"/>
        <v>76.148078725398307</v>
      </c>
      <c r="M110" s="50">
        <f t="shared" si="19"/>
        <v>95.185098406747898</v>
      </c>
      <c r="N110" s="1"/>
      <c r="O110" s="28">
        <v>6500</v>
      </c>
      <c r="P110" s="31">
        <f t="shared" si="23"/>
        <v>59.305291138331114</v>
      </c>
      <c r="Q110" s="31">
        <f t="shared" si="20"/>
        <v>89.529846294745354</v>
      </c>
      <c r="R110" s="31">
        <f t="shared" si="20"/>
        <v>122.54845360824741</v>
      </c>
      <c r="S110" s="31">
        <f t="shared" si="20"/>
        <v>153.18556701030928</v>
      </c>
    </row>
    <row r="111" spans="1:19" x14ac:dyDescent="0.45">
      <c r="A111" s="1"/>
      <c r="B111" s="58"/>
      <c r="C111" s="28">
        <v>7000</v>
      </c>
      <c r="D111" s="29">
        <f t="shared" si="21"/>
        <v>698.46059285335116</v>
      </c>
      <c r="E111" s="29">
        <f t="shared" si="21"/>
        <v>1054.4264823730018</v>
      </c>
      <c r="F111" s="29">
        <f t="shared" si="21"/>
        <v>1443.2989690721649</v>
      </c>
      <c r="G111" s="29">
        <f t="shared" si="21"/>
        <v>1804.1237113402062</v>
      </c>
      <c r="H111" s="58"/>
      <c r="I111" s="51">
        <v>7000</v>
      </c>
      <c r="J111" s="50">
        <f t="shared" si="22"/>
        <v>39.685260957576773</v>
      </c>
      <c r="K111" s="50">
        <f t="shared" si="19"/>
        <v>59.910595589375099</v>
      </c>
      <c r="L111" s="50">
        <f t="shared" si="19"/>
        <v>82.005623242736647</v>
      </c>
      <c r="M111" s="50">
        <f t="shared" si="19"/>
        <v>102.50702905342081</v>
      </c>
      <c r="N111" s="1"/>
      <c r="O111" s="28">
        <v>7000</v>
      </c>
      <c r="P111" s="31">
        <f t="shared" si="23"/>
        <v>63.867236610510439</v>
      </c>
      <c r="Q111" s="31">
        <f t="shared" si="20"/>
        <v>96.416757548187292</v>
      </c>
      <c r="R111" s="31">
        <f t="shared" si="20"/>
        <v>131.97525773195878</v>
      </c>
      <c r="S111" s="31">
        <f t="shared" si="20"/>
        <v>164.96907216494847</v>
      </c>
    </row>
    <row r="112" spans="1:19" x14ac:dyDescent="0.45">
      <c r="A112" s="1"/>
      <c r="B112" s="58"/>
      <c r="C112" s="28">
        <v>7500</v>
      </c>
      <c r="D112" s="29">
        <f t="shared" si="21"/>
        <v>748.35063520001916</v>
      </c>
      <c r="E112" s="29">
        <f t="shared" si="21"/>
        <v>1129.7426596853593</v>
      </c>
      <c r="F112" s="29">
        <f t="shared" si="21"/>
        <v>1546.3917525773197</v>
      </c>
      <c r="G112" s="29">
        <f t="shared" si="21"/>
        <v>1932.9896907216496</v>
      </c>
      <c r="H112" s="58"/>
      <c r="I112" s="51">
        <v>7500</v>
      </c>
      <c r="J112" s="50">
        <f t="shared" si="22"/>
        <v>42.519922454546538</v>
      </c>
      <c r="K112" s="50">
        <f t="shared" si="19"/>
        <v>64.189923845759054</v>
      </c>
      <c r="L112" s="50">
        <f t="shared" si="19"/>
        <v>87.863167760074987</v>
      </c>
      <c r="M112" s="50">
        <f t="shared" si="19"/>
        <v>109.82895970009373</v>
      </c>
      <c r="N112" s="1"/>
      <c r="O112" s="28">
        <v>7500</v>
      </c>
      <c r="P112" s="31">
        <f t="shared" si="23"/>
        <v>68.429182082689749</v>
      </c>
      <c r="Q112" s="31">
        <f t="shared" si="20"/>
        <v>103.30366880162927</v>
      </c>
      <c r="R112" s="31">
        <f t="shared" si="20"/>
        <v>141.40206185567013</v>
      </c>
      <c r="S112" s="31">
        <f t="shared" si="20"/>
        <v>176.75257731958766</v>
      </c>
    </row>
    <row r="113" spans="1:19" x14ac:dyDescent="0.45">
      <c r="A113" s="1"/>
      <c r="B113" s="58"/>
      <c r="C113" s="28">
        <v>8000</v>
      </c>
      <c r="D113" s="29">
        <f t="shared" si="21"/>
        <v>798.24067754668704</v>
      </c>
      <c r="E113" s="29">
        <f t="shared" si="21"/>
        <v>1205.0588369977165</v>
      </c>
      <c r="F113" s="29">
        <f t="shared" si="21"/>
        <v>1649.4845360824743</v>
      </c>
      <c r="G113" s="29">
        <f t="shared" si="21"/>
        <v>2061.855670103093</v>
      </c>
      <c r="H113" s="58"/>
      <c r="I113" s="28">
        <v>8000</v>
      </c>
      <c r="J113" s="31">
        <f t="shared" si="22"/>
        <v>45.354583951516311</v>
      </c>
      <c r="K113" s="31">
        <f t="shared" si="19"/>
        <v>68.469252102142974</v>
      </c>
      <c r="L113" s="31">
        <f t="shared" si="19"/>
        <v>93.720712277413313</v>
      </c>
      <c r="M113" s="31">
        <f t="shared" si="19"/>
        <v>117.15089034676664</v>
      </c>
      <c r="N113" s="1"/>
      <c r="O113" s="28">
        <v>8000</v>
      </c>
      <c r="P113" s="31">
        <f t="shared" si="23"/>
        <v>72.991127554869067</v>
      </c>
      <c r="Q113" s="31">
        <f t="shared" si="20"/>
        <v>110.19058005507119</v>
      </c>
      <c r="R113" s="31">
        <f t="shared" si="20"/>
        <v>150.82886597938145</v>
      </c>
      <c r="S113" s="31">
        <f t="shared" si="20"/>
        <v>188.53608247422684</v>
      </c>
    </row>
    <row r="114" spans="1:19" x14ac:dyDescent="0.45">
      <c r="A114" s="1"/>
      <c r="B114" s="58"/>
      <c r="C114" s="28">
        <v>8200</v>
      </c>
      <c r="D114" s="29">
        <f t="shared" si="21"/>
        <v>818.19669448535421</v>
      </c>
      <c r="E114" s="29">
        <f t="shared" si="21"/>
        <v>1235.1853079226591</v>
      </c>
      <c r="F114" s="29">
        <f t="shared" si="21"/>
        <v>1690.7216494845361</v>
      </c>
      <c r="G114" s="29">
        <f t="shared" si="21"/>
        <v>2113.4020618556701</v>
      </c>
      <c r="H114" s="58"/>
      <c r="I114" s="28">
        <v>8200</v>
      </c>
      <c r="J114" s="31">
        <f t="shared" si="22"/>
        <v>46.488448550304213</v>
      </c>
      <c r="K114" s="31">
        <f t="shared" si="22"/>
        <v>70.180983404696534</v>
      </c>
      <c r="L114" s="31">
        <f t="shared" si="22"/>
        <v>96.063730084348649</v>
      </c>
      <c r="M114" s="31">
        <f t="shared" si="22"/>
        <v>120.07966260543581</v>
      </c>
      <c r="N114" s="1"/>
      <c r="O114" s="28">
        <v>8200</v>
      </c>
      <c r="P114" s="31">
        <f t="shared" si="23"/>
        <v>74.815905743740785</v>
      </c>
      <c r="Q114" s="31">
        <f t="shared" si="23"/>
        <v>112.94534455644795</v>
      </c>
      <c r="R114" s="31">
        <f t="shared" si="23"/>
        <v>154.599587628866</v>
      </c>
      <c r="S114" s="31">
        <f t="shared" si="23"/>
        <v>193.24948453608252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848.13071989335504</v>
      </c>
      <c r="E115" s="29">
        <f t="shared" si="24"/>
        <v>1280.3750143100738</v>
      </c>
      <c r="F115" s="29">
        <f t="shared" si="24"/>
        <v>1752.5773195876288</v>
      </c>
      <c r="G115" s="29">
        <f t="shared" si="24"/>
        <v>2190.7216494845361</v>
      </c>
      <c r="H115" s="58"/>
      <c r="I115" s="28">
        <v>8500</v>
      </c>
      <c r="J115" s="31">
        <f t="shared" si="22"/>
        <v>48.189245448486083</v>
      </c>
      <c r="K115" s="31">
        <f t="shared" si="22"/>
        <v>72.748580358526922</v>
      </c>
      <c r="L115" s="31">
        <f t="shared" si="22"/>
        <v>99.578256794751638</v>
      </c>
      <c r="M115" s="31">
        <f t="shared" si="22"/>
        <v>124.47282099343954</v>
      </c>
      <c r="N115" s="1"/>
      <c r="O115" s="28">
        <v>8500</v>
      </c>
      <c r="P115" s="31">
        <f t="shared" si="23"/>
        <v>77.553073027048399</v>
      </c>
      <c r="Q115" s="31">
        <f t="shared" si="23"/>
        <v>117.07749130851316</v>
      </c>
      <c r="R115" s="31">
        <f t="shared" si="23"/>
        <v>160.2556701030928</v>
      </c>
      <c r="S115" s="31">
        <f t="shared" si="23"/>
        <v>200.31958762886597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1">
    <mergeCell ref="C16:D16"/>
    <mergeCell ref="E16:H16"/>
    <mergeCell ref="I16:L16"/>
    <mergeCell ref="F2:N2"/>
    <mergeCell ref="B5:C5"/>
    <mergeCell ref="B11:C11"/>
    <mergeCell ref="A14:R14"/>
    <mergeCell ref="E15:L15"/>
    <mergeCell ref="B98:B115"/>
    <mergeCell ref="H98:H115"/>
    <mergeCell ref="A27:R27"/>
    <mergeCell ref="A34:R34"/>
    <mergeCell ref="E36:J36"/>
    <mergeCell ref="L42:V42"/>
    <mergeCell ref="A44:R44"/>
    <mergeCell ref="D45:L45"/>
    <mergeCell ref="B47:B64"/>
    <mergeCell ref="A68:R68"/>
    <mergeCell ref="E71:G71"/>
    <mergeCell ref="B74:B91"/>
    <mergeCell ref="A93:R93"/>
  </mergeCell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4357-BC4B-47BA-B85A-1B659384E8CC}">
  <dimension ref="A1:AE367"/>
  <sheetViews>
    <sheetView topLeftCell="A25" workbookViewId="0">
      <selection activeCell="E70" sqref="E70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19" width="9.06640625" style="1"/>
    <col min="20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31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15" t="s">
        <v>96</v>
      </c>
      <c r="I17" s="8" t="s">
        <v>6</v>
      </c>
      <c r="J17" s="7" t="s">
        <v>10</v>
      </c>
      <c r="K17" s="7" t="s">
        <v>11</v>
      </c>
      <c r="L17" s="7" t="s">
        <v>91</v>
      </c>
      <c r="M17" s="7"/>
      <c r="N17" s="11" t="s">
        <v>8</v>
      </c>
      <c r="O17" s="11" t="s">
        <v>12</v>
      </c>
      <c r="P17" s="11" t="s">
        <v>14</v>
      </c>
      <c r="Q17" s="11" t="s">
        <v>13</v>
      </c>
      <c r="R17" s="11" t="s">
        <v>23</v>
      </c>
      <c r="S17" s="11" t="s">
        <v>22</v>
      </c>
      <c r="AE17" s="1"/>
    </row>
    <row r="18" spans="1:31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2.544</v>
      </c>
      <c r="I18" s="9">
        <v>2.5830000000000002</v>
      </c>
      <c r="J18" s="4">
        <v>2.5830000000000002</v>
      </c>
      <c r="K18" s="4">
        <v>2.5430000000000001</v>
      </c>
      <c r="L18" s="4">
        <v>2.5830000000000002</v>
      </c>
      <c r="M18" s="4"/>
      <c r="N18" s="4">
        <v>1.611</v>
      </c>
      <c r="O18" s="4">
        <v>2.2389999999999999</v>
      </c>
      <c r="P18" s="4">
        <v>2.3620000000000001</v>
      </c>
      <c r="Q18" s="4">
        <v>2.1429999999999998</v>
      </c>
      <c r="R18" s="4">
        <v>1.6919999999999999</v>
      </c>
      <c r="S18" s="4">
        <v>2.1669999999999998</v>
      </c>
      <c r="AE18" s="1"/>
    </row>
    <row r="19" spans="1:31" x14ac:dyDescent="0.45">
      <c r="A19" s="1"/>
      <c r="B19" s="6" t="s">
        <v>5</v>
      </c>
      <c r="C19" s="5">
        <f>1-C20/C18</f>
        <v>0.40115798180314299</v>
      </c>
      <c r="D19" s="5">
        <f t="shared" ref="D19:S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5">
        <f t="shared" si="6"/>
        <v>0.31957547169811318</v>
      </c>
      <c r="I19" s="10">
        <f t="shared" si="6"/>
        <v>0.36353077816492463</v>
      </c>
      <c r="J19" s="5">
        <f t="shared" si="6"/>
        <v>0.33759194734804487</v>
      </c>
      <c r="K19" s="5">
        <f t="shared" si="6"/>
        <v>0.31970114038537167</v>
      </c>
      <c r="L19" s="5">
        <f t="shared" si="6"/>
        <v>0.33759194734804487</v>
      </c>
      <c r="M19" s="5"/>
      <c r="N19" s="5">
        <f t="shared" si="6"/>
        <v>0.14835505896958401</v>
      </c>
      <c r="O19" s="5">
        <f t="shared" si="6"/>
        <v>0.29968736042876276</v>
      </c>
      <c r="P19" s="5">
        <f t="shared" si="6"/>
        <v>0.33784928027095684</v>
      </c>
      <c r="Q19" s="5">
        <f t="shared" si="6"/>
        <v>0.3065795613625758</v>
      </c>
      <c r="R19" s="5">
        <f t="shared" si="6"/>
        <v>0.14834515366430256</v>
      </c>
      <c r="S19" s="5">
        <f t="shared" si="6"/>
        <v>0.31425934471619743</v>
      </c>
      <c r="AE19" s="1"/>
    </row>
    <row r="20" spans="1:31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1.7310000000000001</v>
      </c>
      <c r="I20" s="9">
        <v>1.6439999999999999</v>
      </c>
      <c r="J20" s="4">
        <v>1.7110000000000001</v>
      </c>
      <c r="K20" s="4">
        <v>1.73</v>
      </c>
      <c r="L20" s="4">
        <v>1.7110000000000001</v>
      </c>
      <c r="M20" s="4"/>
      <c r="N20" s="4">
        <v>1.3720000000000001</v>
      </c>
      <c r="O20" s="4">
        <v>1.5680000000000001</v>
      </c>
      <c r="P20" s="4">
        <v>1.5640000000000001</v>
      </c>
      <c r="Q20" s="4">
        <v>1.486</v>
      </c>
      <c r="R20" s="4">
        <v>1.4410000000000001</v>
      </c>
      <c r="S20" s="4">
        <v>1.486</v>
      </c>
      <c r="AE20" s="1"/>
    </row>
    <row r="21" spans="1:31" x14ac:dyDescent="0.45">
      <c r="A21" s="1"/>
      <c r="B21" s="6" t="s">
        <v>5</v>
      </c>
      <c r="C21" s="5">
        <f>1-C22/C20</f>
        <v>0.34990791896869256</v>
      </c>
      <c r="D21" s="5">
        <f t="shared" ref="D21:S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5">
        <f t="shared" si="7"/>
        <v>0.27267475447718093</v>
      </c>
      <c r="I21" s="10">
        <f t="shared" si="7"/>
        <v>0.23965936739659366</v>
      </c>
      <c r="J21" s="5">
        <f t="shared" si="7"/>
        <v>0.26943308007013445</v>
      </c>
      <c r="K21" s="5">
        <f t="shared" si="7"/>
        <v>0.2774566473988439</v>
      </c>
      <c r="L21" s="5">
        <f t="shared" si="7"/>
        <v>0.26943308007013445</v>
      </c>
      <c r="M21" s="5"/>
      <c r="N21" s="5">
        <f t="shared" si="7"/>
        <v>0.1690962099125366</v>
      </c>
      <c r="O21" s="5">
        <f t="shared" si="7"/>
        <v>0.20663265306122447</v>
      </c>
      <c r="P21" s="5">
        <f t="shared" si="7"/>
        <v>0.23593350383631717</v>
      </c>
      <c r="Q21" s="5">
        <f t="shared" si="7"/>
        <v>0.19582772543741578</v>
      </c>
      <c r="R21" s="5">
        <f t="shared" si="7"/>
        <v>0.16932685634975708</v>
      </c>
      <c r="S21" s="5">
        <f t="shared" si="7"/>
        <v>0.20121130551816957</v>
      </c>
      <c r="AE21" s="1"/>
    </row>
    <row r="22" spans="1:31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1.2589999999999999</v>
      </c>
      <c r="I22" s="9">
        <v>1.25</v>
      </c>
      <c r="J22" s="4">
        <v>1.25</v>
      </c>
      <c r="K22" s="4">
        <v>1.25</v>
      </c>
      <c r="L22" s="4">
        <v>1.25</v>
      </c>
      <c r="M22" s="4"/>
      <c r="N22" s="4">
        <v>1.1399999999999999</v>
      </c>
      <c r="O22" s="4">
        <v>1.244</v>
      </c>
      <c r="P22" s="4">
        <v>1.1950000000000001</v>
      </c>
      <c r="Q22" s="4">
        <v>1.1950000000000001</v>
      </c>
      <c r="R22" s="4">
        <v>1.1970000000000001</v>
      </c>
      <c r="S22" s="4">
        <v>1.1870000000000001</v>
      </c>
      <c r="AE22" s="1"/>
    </row>
    <row r="23" spans="1:31" x14ac:dyDescent="0.45">
      <c r="A23" s="1"/>
      <c r="B23" s="6" t="s">
        <v>5</v>
      </c>
      <c r="C23" s="5">
        <f>1-C24/C22</f>
        <v>0.291784702549575</v>
      </c>
      <c r="D23" s="5">
        <f t="shared" ref="D23:S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5">
        <f t="shared" si="8"/>
        <v>0.20571882446386014</v>
      </c>
      <c r="I23" s="10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>
        <f t="shared" si="8"/>
        <v>0.19999999999999996</v>
      </c>
      <c r="M23" s="5"/>
      <c r="N23" s="5">
        <f t="shared" si="8"/>
        <v>0.12280701754385959</v>
      </c>
      <c r="O23" s="5">
        <f t="shared" si="8"/>
        <v>0.1961414790996785</v>
      </c>
      <c r="P23" s="5">
        <f t="shared" si="8"/>
        <v>0.16317991631799167</v>
      </c>
      <c r="Q23" s="5">
        <f t="shared" si="8"/>
        <v>0.16317991631799167</v>
      </c>
      <c r="R23" s="5">
        <f t="shared" si="8"/>
        <v>0.16457811194653305</v>
      </c>
      <c r="S23" s="5">
        <f t="shared" si="8"/>
        <v>0.15754001684919972</v>
      </c>
      <c r="AE23" s="1"/>
    </row>
    <row r="24" spans="1:31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13">
        <v>1</v>
      </c>
      <c r="K24" s="13">
        <v>1</v>
      </c>
      <c r="L24" s="13">
        <v>1</v>
      </c>
      <c r="M24" s="13"/>
      <c r="N24" s="13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AE24" s="1"/>
    </row>
    <row r="25" spans="1:31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31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31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31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31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31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31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31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71" t="s">
        <v>90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H17</f>
        <v>Quaife QKSZ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H18</f>
        <v>2.544</v>
      </c>
      <c r="E72" s="25">
        <f>H20</f>
        <v>1.7310000000000001</v>
      </c>
      <c r="F72" s="25">
        <f>H22</f>
        <v>1.2589999999999999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196.54088050314465</v>
      </c>
      <c r="E74" s="29">
        <f t="shared" ref="E74:G89" si="16">($C74/$E$70)/E$72</f>
        <v>288.85037550548816</v>
      </c>
      <c r="F74" s="29">
        <f t="shared" si="16"/>
        <v>397.14058776806991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393.0817610062893</v>
      </c>
      <c r="E75" s="29">
        <f t="shared" si="16"/>
        <v>577.70075101097632</v>
      </c>
      <c r="F75" s="29">
        <f t="shared" si="16"/>
        <v>794.28117553613981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589.62264150943395</v>
      </c>
      <c r="E76" s="29">
        <f t="shared" si="16"/>
        <v>866.55112651646448</v>
      </c>
      <c r="F76" s="29">
        <f t="shared" si="16"/>
        <v>1191.4217633042099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786.1635220125786</v>
      </c>
      <c r="E77" s="29">
        <f t="shared" si="16"/>
        <v>1155.4015020219526</v>
      </c>
      <c r="F77" s="29">
        <f t="shared" si="16"/>
        <v>1588.5623510722796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982.70440251572325</v>
      </c>
      <c r="E78" s="29">
        <f t="shared" si="16"/>
        <v>1444.2518775274407</v>
      </c>
      <c r="F78" s="29">
        <f t="shared" si="16"/>
        <v>1985.7029388403496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1179.2452830188679</v>
      </c>
      <c r="E79" s="29">
        <f t="shared" si="16"/>
        <v>1733.102253032929</v>
      </c>
      <c r="F79" s="29">
        <f t="shared" si="16"/>
        <v>2382.8435266084198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1375.7861635220127</v>
      </c>
      <c r="E80" s="29">
        <f t="shared" si="16"/>
        <v>2021.952628538417</v>
      </c>
      <c r="F80" s="29">
        <f t="shared" si="16"/>
        <v>2779.9841143764893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1572.3270440251572</v>
      </c>
      <c r="E81" s="29">
        <f t="shared" si="16"/>
        <v>2310.8030040439053</v>
      </c>
      <c r="F81" s="29">
        <f t="shared" si="16"/>
        <v>3177.1247021445593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1768.867924528302</v>
      </c>
      <c r="E82" s="29">
        <f t="shared" si="16"/>
        <v>2599.6533795493933</v>
      </c>
      <c r="F82" s="29">
        <f t="shared" si="16"/>
        <v>3574.2652899126292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1965.4088050314465</v>
      </c>
      <c r="E83" s="29">
        <f t="shared" si="16"/>
        <v>2888.5037550548814</v>
      </c>
      <c r="F83" s="29">
        <f t="shared" si="16"/>
        <v>3971.4058776806992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2161.949685534591</v>
      </c>
      <c r="E84" s="29">
        <f t="shared" si="16"/>
        <v>3177.3541305603694</v>
      </c>
      <c r="F84" s="29">
        <f t="shared" si="16"/>
        <v>4368.5464654487696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2358.4905660377358</v>
      </c>
      <c r="E85" s="29">
        <f t="shared" si="16"/>
        <v>3466.2045060658579</v>
      </c>
      <c r="F85" s="29">
        <f t="shared" si="16"/>
        <v>4765.6870532168396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2555.0314465408806</v>
      </c>
      <c r="E86" s="29">
        <f t="shared" si="16"/>
        <v>3755.054881571346</v>
      </c>
      <c r="F86" s="29">
        <f t="shared" si="16"/>
        <v>5162.8276409849095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2751.5723270440253</v>
      </c>
      <c r="E87" s="29">
        <f t="shared" si="16"/>
        <v>4043.905257076834</v>
      </c>
      <c r="F87" s="29">
        <f t="shared" si="16"/>
        <v>5559.9682287529786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2948.1132075471696</v>
      </c>
      <c r="E88" s="29">
        <f t="shared" si="16"/>
        <v>4332.7556325823225</v>
      </c>
      <c r="F88" s="29">
        <f t="shared" si="16"/>
        <v>5957.1088165210485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3144.6540880503144</v>
      </c>
      <c r="E89" s="29">
        <f t="shared" si="16"/>
        <v>4621.6060080878106</v>
      </c>
      <c r="F89" s="29">
        <f t="shared" si="16"/>
        <v>6354.2494042891185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3223.2704402515724</v>
      </c>
      <c r="E90" s="29">
        <f t="shared" si="17"/>
        <v>4737.1461582900056</v>
      </c>
      <c r="F90" s="29">
        <f t="shared" si="17"/>
        <v>6513.1056393963472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3341.1949685534591</v>
      </c>
      <c r="E91" s="29">
        <f t="shared" si="17"/>
        <v>4910.4563835932986</v>
      </c>
      <c r="F91" s="29">
        <f t="shared" si="17"/>
        <v>6751.3899920571885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G37</f>
        <v>3.88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50.654866109057899</v>
      </c>
      <c r="E98" s="29">
        <f t="shared" ref="E98:G98" si="18">E74/$E$96</f>
        <v>74.445973068424792</v>
      </c>
      <c r="F98" s="29">
        <f t="shared" si="18"/>
        <v>102.35582158970874</v>
      </c>
      <c r="G98" s="29">
        <f t="shared" si="18"/>
        <v>128.86597938144331</v>
      </c>
      <c r="H98" s="58" t="s">
        <v>49</v>
      </c>
      <c r="I98" s="49">
        <v>500</v>
      </c>
      <c r="J98" s="50">
        <f>D98/$L$96 * 60</f>
        <v>2.878117392560108</v>
      </c>
      <c r="K98" s="50">
        <f t="shared" ref="K98:M113" si="19">E98/$L$96 * 60</f>
        <v>4.2298848334332266</v>
      </c>
      <c r="L98" s="50">
        <f t="shared" si="19"/>
        <v>5.815671681233451</v>
      </c>
      <c r="M98" s="50">
        <f t="shared" si="19"/>
        <v>7.3219306466729153</v>
      </c>
      <c r="N98" s="1"/>
      <c r="O98" s="30">
        <v>500</v>
      </c>
      <c r="P98" s="31">
        <f>J98*$Q$94</f>
        <v>4.631880957012255</v>
      </c>
      <c r="Q98" s="31">
        <f t="shared" ref="Q98:S113" si="20">K98*$Q$94</f>
        <v>6.8073397773767628</v>
      </c>
      <c r="R98" s="31">
        <f t="shared" si="20"/>
        <v>9.3594163261629681</v>
      </c>
      <c r="S98" s="31">
        <f t="shared" si="20"/>
        <v>11.783505154639178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101.3097322181158</v>
      </c>
      <c r="E99" s="29">
        <f t="shared" si="21"/>
        <v>148.89194613684958</v>
      </c>
      <c r="F99" s="29">
        <f t="shared" si="21"/>
        <v>204.71164317941748</v>
      </c>
      <c r="G99" s="29">
        <f t="shared" si="21"/>
        <v>257.73195876288662</v>
      </c>
      <c r="H99" s="58"/>
      <c r="I99" s="51">
        <v>1000</v>
      </c>
      <c r="J99" s="50">
        <f t="shared" ref="J99:M115" si="22">D99/$L$96 * 60</f>
        <v>5.756234785120216</v>
      </c>
      <c r="K99" s="50">
        <f t="shared" si="19"/>
        <v>8.4597696668664533</v>
      </c>
      <c r="L99" s="50">
        <f t="shared" si="19"/>
        <v>11.631343362466902</v>
      </c>
      <c r="M99" s="50">
        <f t="shared" si="19"/>
        <v>14.643861293345831</v>
      </c>
      <c r="N99" s="1"/>
      <c r="O99" s="28">
        <v>1000</v>
      </c>
      <c r="P99" s="31">
        <f t="shared" ref="P99:S115" si="23">J99*$Q$94</f>
        <v>9.26376191402451</v>
      </c>
      <c r="Q99" s="31">
        <f t="shared" si="20"/>
        <v>13.614679554753526</v>
      </c>
      <c r="R99" s="31">
        <f t="shared" si="20"/>
        <v>18.718832652325936</v>
      </c>
      <c r="S99" s="31">
        <f t="shared" si="20"/>
        <v>23.567010309278356</v>
      </c>
    </row>
    <row r="100" spans="1:19" x14ac:dyDescent="0.45">
      <c r="A100" s="1"/>
      <c r="B100" s="58"/>
      <c r="C100" s="28">
        <v>1500</v>
      </c>
      <c r="D100" s="29">
        <f t="shared" si="21"/>
        <v>151.96459832717369</v>
      </c>
      <c r="E100" s="29">
        <f t="shared" si="21"/>
        <v>223.33791920527435</v>
      </c>
      <c r="F100" s="29">
        <f t="shared" si="21"/>
        <v>307.06746476912627</v>
      </c>
      <c r="G100" s="29">
        <f t="shared" si="21"/>
        <v>386.59793814432993</v>
      </c>
      <c r="H100" s="58"/>
      <c r="I100" s="51">
        <v>1500</v>
      </c>
      <c r="J100" s="50">
        <f t="shared" si="22"/>
        <v>8.6343521776803236</v>
      </c>
      <c r="K100" s="50">
        <f t="shared" si="19"/>
        <v>12.689654500299678</v>
      </c>
      <c r="L100" s="50">
        <f t="shared" si="19"/>
        <v>17.447015043700354</v>
      </c>
      <c r="M100" s="50">
        <f t="shared" si="19"/>
        <v>21.965791940018747</v>
      </c>
      <c r="N100" s="1"/>
      <c r="O100" s="28">
        <v>1500</v>
      </c>
      <c r="P100" s="31">
        <f t="shared" si="23"/>
        <v>13.895642871036763</v>
      </c>
      <c r="Q100" s="31">
        <f t="shared" si="20"/>
        <v>20.422019332130287</v>
      </c>
      <c r="R100" s="31">
        <f t="shared" si="20"/>
        <v>28.078248978488904</v>
      </c>
      <c r="S100" s="31">
        <f t="shared" si="20"/>
        <v>35.350515463917532</v>
      </c>
    </row>
    <row r="101" spans="1:19" x14ac:dyDescent="0.45">
      <c r="A101" s="1"/>
      <c r="B101" s="58"/>
      <c r="C101" s="28">
        <v>2000</v>
      </c>
      <c r="D101" s="29">
        <f t="shared" si="21"/>
        <v>202.6194644362316</v>
      </c>
      <c r="E101" s="29">
        <f t="shared" si="21"/>
        <v>297.78389227369917</v>
      </c>
      <c r="F101" s="29">
        <f t="shared" si="21"/>
        <v>409.42328635883496</v>
      </c>
      <c r="G101" s="29">
        <f t="shared" si="21"/>
        <v>515.46391752577324</v>
      </c>
      <c r="H101" s="58"/>
      <c r="I101" s="51">
        <v>2000</v>
      </c>
      <c r="J101" s="50">
        <f t="shared" si="22"/>
        <v>11.512469570240432</v>
      </c>
      <c r="K101" s="50">
        <f t="shared" si="19"/>
        <v>16.919539333732907</v>
      </c>
      <c r="L101" s="50">
        <f t="shared" si="19"/>
        <v>23.262686724933804</v>
      </c>
      <c r="M101" s="50">
        <f t="shared" si="19"/>
        <v>29.287722586691661</v>
      </c>
      <c r="N101" s="1"/>
      <c r="O101" s="28">
        <v>2000</v>
      </c>
      <c r="P101" s="31">
        <f t="shared" si="23"/>
        <v>18.52752382804902</v>
      </c>
      <c r="Q101" s="31">
        <f t="shared" si="20"/>
        <v>27.229359109507051</v>
      </c>
      <c r="R101" s="31">
        <f t="shared" si="20"/>
        <v>37.437665304651873</v>
      </c>
      <c r="S101" s="31">
        <f t="shared" si="20"/>
        <v>47.134020618556711</v>
      </c>
    </row>
    <row r="102" spans="1:19" x14ac:dyDescent="0.45">
      <c r="A102" s="1"/>
      <c r="B102" s="58"/>
      <c r="C102" s="28">
        <v>2500</v>
      </c>
      <c r="D102" s="29">
        <f t="shared" si="21"/>
        <v>253.2743305452895</v>
      </c>
      <c r="E102" s="29">
        <f t="shared" si="21"/>
        <v>372.2298653421239</v>
      </c>
      <c r="F102" s="29">
        <f t="shared" si="21"/>
        <v>511.7791079485437</v>
      </c>
      <c r="G102" s="29">
        <f t="shared" si="21"/>
        <v>644.32989690721649</v>
      </c>
      <c r="H102" s="58"/>
      <c r="I102" s="51">
        <v>2500</v>
      </c>
      <c r="J102" s="50">
        <f t="shared" si="22"/>
        <v>14.390586962800539</v>
      </c>
      <c r="K102" s="50">
        <f t="shared" si="19"/>
        <v>21.149424167166131</v>
      </c>
      <c r="L102" s="50">
        <f t="shared" si="19"/>
        <v>29.078358406167258</v>
      </c>
      <c r="M102" s="50">
        <f t="shared" si="19"/>
        <v>36.609653233364568</v>
      </c>
      <c r="N102" s="1"/>
      <c r="O102" s="28">
        <v>2500</v>
      </c>
      <c r="P102" s="31">
        <f t="shared" si="23"/>
        <v>23.159404785061273</v>
      </c>
      <c r="Q102" s="31">
        <f t="shared" si="20"/>
        <v>34.036698886883812</v>
      </c>
      <c r="R102" s="31">
        <f t="shared" si="20"/>
        <v>46.797081630814844</v>
      </c>
      <c r="S102" s="31">
        <f t="shared" si="20"/>
        <v>58.917525773195869</v>
      </c>
    </row>
    <row r="103" spans="1:19" x14ac:dyDescent="0.45">
      <c r="A103" s="1"/>
      <c r="B103" s="58"/>
      <c r="C103" s="28">
        <v>3000</v>
      </c>
      <c r="D103" s="29">
        <f t="shared" si="21"/>
        <v>303.92919665434738</v>
      </c>
      <c r="E103" s="29">
        <f t="shared" si="21"/>
        <v>446.67583841054869</v>
      </c>
      <c r="F103" s="29">
        <f t="shared" si="21"/>
        <v>614.13492953825255</v>
      </c>
      <c r="G103" s="29">
        <f t="shared" si="21"/>
        <v>773.19587628865986</v>
      </c>
      <c r="H103" s="58"/>
      <c r="I103" s="51">
        <v>3000</v>
      </c>
      <c r="J103" s="50">
        <f t="shared" si="22"/>
        <v>17.268704355360647</v>
      </c>
      <c r="K103" s="50">
        <f t="shared" si="19"/>
        <v>25.379309000599356</v>
      </c>
      <c r="L103" s="50">
        <f t="shared" si="19"/>
        <v>34.894030087400708</v>
      </c>
      <c r="M103" s="50">
        <f t="shared" si="19"/>
        <v>43.931583880037493</v>
      </c>
      <c r="N103" s="1"/>
      <c r="O103" s="28">
        <v>3000</v>
      </c>
      <c r="P103" s="31">
        <f t="shared" si="23"/>
        <v>27.791285742073526</v>
      </c>
      <c r="Q103" s="31">
        <f t="shared" si="20"/>
        <v>40.844038664260573</v>
      </c>
      <c r="R103" s="31">
        <f t="shared" si="20"/>
        <v>56.156497956977809</v>
      </c>
      <c r="S103" s="31">
        <f t="shared" si="20"/>
        <v>70.701030927835063</v>
      </c>
    </row>
    <row r="104" spans="1:19" x14ac:dyDescent="0.45">
      <c r="A104" s="1"/>
      <c r="B104" s="58"/>
      <c r="C104" s="28">
        <v>3500</v>
      </c>
      <c r="D104" s="29">
        <f t="shared" si="21"/>
        <v>354.58406276340531</v>
      </c>
      <c r="E104" s="29">
        <f t="shared" si="21"/>
        <v>521.12181147897343</v>
      </c>
      <c r="F104" s="29">
        <f t="shared" si="21"/>
        <v>716.49075112796118</v>
      </c>
      <c r="G104" s="29">
        <f t="shared" si="21"/>
        <v>902.06185567010311</v>
      </c>
      <c r="H104" s="58"/>
      <c r="I104" s="51">
        <v>3500</v>
      </c>
      <c r="J104" s="50">
        <f t="shared" si="22"/>
        <v>20.146821747920754</v>
      </c>
      <c r="K104" s="50">
        <f t="shared" si="19"/>
        <v>29.609193834032581</v>
      </c>
      <c r="L104" s="50">
        <f t="shared" si="19"/>
        <v>40.709701768634154</v>
      </c>
      <c r="M104" s="50">
        <f t="shared" si="19"/>
        <v>51.253514526710404</v>
      </c>
      <c r="N104" s="1"/>
      <c r="O104" s="28">
        <v>3500</v>
      </c>
      <c r="P104" s="31">
        <f t="shared" si="23"/>
        <v>32.423166699085783</v>
      </c>
      <c r="Q104" s="31">
        <f t="shared" si="20"/>
        <v>47.651378441637334</v>
      </c>
      <c r="R104" s="31">
        <f t="shared" si="20"/>
        <v>65.515914283140773</v>
      </c>
      <c r="S104" s="31">
        <f t="shared" si="20"/>
        <v>82.484536082474236</v>
      </c>
    </row>
    <row r="105" spans="1:19" x14ac:dyDescent="0.45">
      <c r="A105" s="1"/>
      <c r="B105" s="58"/>
      <c r="C105" s="28">
        <v>4000</v>
      </c>
      <c r="D105" s="29">
        <f t="shared" si="21"/>
        <v>405.23892887246319</v>
      </c>
      <c r="E105" s="29">
        <f t="shared" si="21"/>
        <v>595.56778454739833</v>
      </c>
      <c r="F105" s="29">
        <f t="shared" si="21"/>
        <v>818.84657271766991</v>
      </c>
      <c r="G105" s="29">
        <f t="shared" si="21"/>
        <v>1030.9278350515465</v>
      </c>
      <c r="H105" s="58"/>
      <c r="I105" s="51">
        <v>4000</v>
      </c>
      <c r="J105" s="50">
        <f t="shared" si="22"/>
        <v>23.024939140480864</v>
      </c>
      <c r="K105" s="50">
        <f t="shared" si="19"/>
        <v>33.839078667465813</v>
      </c>
      <c r="L105" s="50">
        <f t="shared" si="19"/>
        <v>46.525373449867608</v>
      </c>
      <c r="M105" s="50">
        <f t="shared" si="19"/>
        <v>58.575445173383322</v>
      </c>
      <c r="N105" s="1"/>
      <c r="O105" s="28">
        <v>4000</v>
      </c>
      <c r="P105" s="31">
        <f t="shared" si="23"/>
        <v>37.05504765609804</v>
      </c>
      <c r="Q105" s="31">
        <f t="shared" si="20"/>
        <v>54.458718219014102</v>
      </c>
      <c r="R105" s="31">
        <f t="shared" si="20"/>
        <v>74.875330609303745</v>
      </c>
      <c r="S105" s="31">
        <f t="shared" si="20"/>
        <v>94.268041237113422</v>
      </c>
    </row>
    <row r="106" spans="1:19" x14ac:dyDescent="0.45">
      <c r="A106" s="1"/>
      <c r="B106" s="58"/>
      <c r="C106" s="28">
        <v>4500</v>
      </c>
      <c r="D106" s="29">
        <f t="shared" si="21"/>
        <v>455.89379498152113</v>
      </c>
      <c r="E106" s="29">
        <f t="shared" si="21"/>
        <v>670.01375761582301</v>
      </c>
      <c r="F106" s="29">
        <f t="shared" si="21"/>
        <v>921.20239430737865</v>
      </c>
      <c r="G106" s="29">
        <f t="shared" si="21"/>
        <v>1159.7938144329896</v>
      </c>
      <c r="H106" s="58"/>
      <c r="I106" s="51">
        <v>4500</v>
      </c>
      <c r="J106" s="50">
        <f t="shared" si="22"/>
        <v>25.903056533040974</v>
      </c>
      <c r="K106" s="50">
        <f t="shared" si="19"/>
        <v>38.068963500899038</v>
      </c>
      <c r="L106" s="50">
        <f t="shared" si="19"/>
        <v>52.341045131101062</v>
      </c>
      <c r="M106" s="50">
        <f t="shared" si="19"/>
        <v>65.897375820056226</v>
      </c>
      <c r="N106" s="1"/>
      <c r="O106" s="28">
        <v>4500</v>
      </c>
      <c r="P106" s="31">
        <f t="shared" si="23"/>
        <v>41.686928613110297</v>
      </c>
      <c r="Q106" s="31">
        <f t="shared" si="20"/>
        <v>61.266057996390863</v>
      </c>
      <c r="R106" s="31">
        <f t="shared" si="20"/>
        <v>84.234746935466717</v>
      </c>
      <c r="S106" s="31">
        <f t="shared" si="20"/>
        <v>106.05154639175258</v>
      </c>
    </row>
    <row r="107" spans="1:19" x14ac:dyDescent="0.45">
      <c r="A107" s="1"/>
      <c r="B107" s="58"/>
      <c r="C107" s="28">
        <v>5000</v>
      </c>
      <c r="D107" s="29">
        <f t="shared" si="21"/>
        <v>506.548661090579</v>
      </c>
      <c r="E107" s="29">
        <f t="shared" si="21"/>
        <v>744.4597306842478</v>
      </c>
      <c r="F107" s="29">
        <f t="shared" si="21"/>
        <v>1023.5582158970874</v>
      </c>
      <c r="G107" s="29">
        <f t="shared" si="21"/>
        <v>1288.659793814433</v>
      </c>
      <c r="H107" s="58"/>
      <c r="I107" s="51">
        <v>5000</v>
      </c>
      <c r="J107" s="50">
        <f t="shared" si="22"/>
        <v>28.781173925601077</v>
      </c>
      <c r="K107" s="50">
        <f t="shared" si="19"/>
        <v>42.298848334332263</v>
      </c>
      <c r="L107" s="50">
        <f t="shared" si="19"/>
        <v>58.156716812334516</v>
      </c>
      <c r="M107" s="50">
        <f t="shared" si="19"/>
        <v>73.219306466729137</v>
      </c>
      <c r="N107" s="1"/>
      <c r="O107" s="28">
        <v>5000</v>
      </c>
      <c r="P107" s="31">
        <f t="shared" si="23"/>
        <v>46.318809570122546</v>
      </c>
      <c r="Q107" s="31">
        <f t="shared" si="20"/>
        <v>68.073397773767624</v>
      </c>
      <c r="R107" s="31">
        <f t="shared" si="20"/>
        <v>93.594163261629689</v>
      </c>
      <c r="S107" s="31">
        <f t="shared" si="20"/>
        <v>117.83505154639174</v>
      </c>
    </row>
    <row r="108" spans="1:19" x14ac:dyDescent="0.45">
      <c r="A108" s="1"/>
      <c r="B108" s="58"/>
      <c r="C108" s="28">
        <v>5500</v>
      </c>
      <c r="D108" s="29">
        <f t="shared" si="21"/>
        <v>557.20352719963682</v>
      </c>
      <c r="E108" s="29">
        <f t="shared" si="21"/>
        <v>818.90570375267259</v>
      </c>
      <c r="F108" s="29">
        <f t="shared" si="21"/>
        <v>1125.9140374867964</v>
      </c>
      <c r="G108" s="29">
        <f t="shared" si="21"/>
        <v>1417.5257731958764</v>
      </c>
      <c r="H108" s="58"/>
      <c r="I108" s="51">
        <v>5500</v>
      </c>
      <c r="J108" s="50">
        <f t="shared" si="22"/>
        <v>31.659291318161184</v>
      </c>
      <c r="K108" s="50">
        <f t="shared" si="19"/>
        <v>46.528733167765488</v>
      </c>
      <c r="L108" s="50">
        <f t="shared" si="19"/>
        <v>63.972388493567969</v>
      </c>
      <c r="M108" s="50">
        <f t="shared" si="19"/>
        <v>80.541237113402076</v>
      </c>
      <c r="N108" s="1"/>
      <c r="O108" s="28">
        <v>5500</v>
      </c>
      <c r="P108" s="31">
        <f t="shared" si="23"/>
        <v>50.950690527134796</v>
      </c>
      <c r="Q108" s="31">
        <f t="shared" si="20"/>
        <v>74.880737551144392</v>
      </c>
      <c r="R108" s="31">
        <f t="shared" si="20"/>
        <v>102.95357958779266</v>
      </c>
      <c r="S108" s="31">
        <f t="shared" si="20"/>
        <v>129.61855670103097</v>
      </c>
    </row>
    <row r="109" spans="1:19" x14ac:dyDescent="0.45">
      <c r="A109" s="1"/>
      <c r="B109" s="58"/>
      <c r="C109" s="28">
        <v>6000</v>
      </c>
      <c r="D109" s="29">
        <f t="shared" si="21"/>
        <v>607.85839330869476</v>
      </c>
      <c r="E109" s="29">
        <f t="shared" si="21"/>
        <v>893.35167682109739</v>
      </c>
      <c r="F109" s="29">
        <f t="shared" si="21"/>
        <v>1228.2698590765051</v>
      </c>
      <c r="G109" s="29">
        <f t="shared" si="21"/>
        <v>1546.3917525773197</v>
      </c>
      <c r="H109" s="58"/>
      <c r="I109" s="51">
        <v>6000</v>
      </c>
      <c r="J109" s="50">
        <f t="shared" si="22"/>
        <v>34.537408710721294</v>
      </c>
      <c r="K109" s="50">
        <f t="shared" si="19"/>
        <v>50.758618001198712</v>
      </c>
      <c r="L109" s="50">
        <f t="shared" si="19"/>
        <v>69.788060174801416</v>
      </c>
      <c r="M109" s="50">
        <f t="shared" si="19"/>
        <v>87.863167760074987</v>
      </c>
      <c r="N109" s="1"/>
      <c r="O109" s="28">
        <v>6000</v>
      </c>
      <c r="P109" s="31">
        <f t="shared" si="23"/>
        <v>55.582571484147053</v>
      </c>
      <c r="Q109" s="31">
        <f t="shared" si="20"/>
        <v>81.688077328521146</v>
      </c>
      <c r="R109" s="31">
        <f t="shared" si="20"/>
        <v>112.31299591395562</v>
      </c>
      <c r="S109" s="31">
        <f t="shared" si="20"/>
        <v>141.40206185567013</v>
      </c>
    </row>
    <row r="110" spans="1:19" x14ac:dyDescent="0.45">
      <c r="A110" s="1"/>
      <c r="B110" s="58"/>
      <c r="C110" s="28">
        <v>6500</v>
      </c>
      <c r="D110" s="29">
        <f t="shared" si="21"/>
        <v>658.51325941775269</v>
      </c>
      <c r="E110" s="29">
        <f t="shared" si="21"/>
        <v>967.79764988952218</v>
      </c>
      <c r="F110" s="29">
        <f t="shared" si="21"/>
        <v>1330.6256806662138</v>
      </c>
      <c r="G110" s="29">
        <f t="shared" si="21"/>
        <v>1675.2577319587629</v>
      </c>
      <c r="H110" s="58"/>
      <c r="I110" s="51">
        <v>6500</v>
      </c>
      <c r="J110" s="50">
        <f t="shared" si="22"/>
        <v>37.415526103281401</v>
      </c>
      <c r="K110" s="50">
        <f t="shared" si="19"/>
        <v>54.988502834631944</v>
      </c>
      <c r="L110" s="50">
        <f t="shared" si="19"/>
        <v>75.603731856034869</v>
      </c>
      <c r="M110" s="50">
        <f t="shared" si="19"/>
        <v>95.185098406747898</v>
      </c>
      <c r="N110" s="1"/>
      <c r="O110" s="28">
        <v>6500</v>
      </c>
      <c r="P110" s="31">
        <f t="shared" si="23"/>
        <v>60.21445244115931</v>
      </c>
      <c r="Q110" s="31">
        <f t="shared" si="20"/>
        <v>88.495417105897914</v>
      </c>
      <c r="R110" s="31">
        <f t="shared" si="20"/>
        <v>121.67241224011859</v>
      </c>
      <c r="S110" s="31">
        <f t="shared" si="20"/>
        <v>153.18556701030928</v>
      </c>
    </row>
    <row r="111" spans="1:19" x14ac:dyDescent="0.45">
      <c r="A111" s="1"/>
      <c r="B111" s="58"/>
      <c r="C111" s="28">
        <v>7000</v>
      </c>
      <c r="D111" s="29">
        <f t="shared" si="21"/>
        <v>709.16812552681063</v>
      </c>
      <c r="E111" s="29">
        <f t="shared" si="21"/>
        <v>1042.2436229579469</v>
      </c>
      <c r="F111" s="29">
        <f t="shared" si="21"/>
        <v>1432.9815022559224</v>
      </c>
      <c r="G111" s="29">
        <f t="shared" si="21"/>
        <v>1804.1237113402062</v>
      </c>
      <c r="H111" s="58"/>
      <c r="I111" s="51">
        <v>7000</v>
      </c>
      <c r="J111" s="50">
        <f t="shared" si="22"/>
        <v>40.293643495841508</v>
      </c>
      <c r="K111" s="50">
        <f t="shared" si="19"/>
        <v>59.218387668065162</v>
      </c>
      <c r="L111" s="50">
        <f t="shared" si="19"/>
        <v>81.419403537268309</v>
      </c>
      <c r="M111" s="50">
        <f t="shared" si="19"/>
        <v>102.50702905342081</v>
      </c>
      <c r="N111" s="1"/>
      <c r="O111" s="28">
        <v>7000</v>
      </c>
      <c r="P111" s="31">
        <f t="shared" si="23"/>
        <v>64.846333398171566</v>
      </c>
      <c r="Q111" s="31">
        <f t="shared" si="20"/>
        <v>95.302756883274668</v>
      </c>
      <c r="R111" s="31">
        <f t="shared" si="20"/>
        <v>131.03182856628155</v>
      </c>
      <c r="S111" s="31">
        <f t="shared" si="20"/>
        <v>164.96907216494847</v>
      </c>
    </row>
    <row r="112" spans="1:19" x14ac:dyDescent="0.45">
      <c r="A112" s="1"/>
      <c r="B112" s="58"/>
      <c r="C112" s="28">
        <v>7500</v>
      </c>
      <c r="D112" s="29">
        <f t="shared" si="21"/>
        <v>759.82299163586845</v>
      </c>
      <c r="E112" s="29">
        <f t="shared" si="21"/>
        <v>1116.6895960263719</v>
      </c>
      <c r="F112" s="29">
        <f t="shared" si="21"/>
        <v>1535.3373238456311</v>
      </c>
      <c r="G112" s="29">
        <f t="shared" si="21"/>
        <v>1932.9896907216496</v>
      </c>
      <c r="H112" s="58"/>
      <c r="I112" s="51">
        <v>7500</v>
      </c>
      <c r="J112" s="50">
        <f t="shared" si="22"/>
        <v>43.171760888401614</v>
      </c>
      <c r="K112" s="50">
        <f t="shared" si="19"/>
        <v>63.448272501498401</v>
      </c>
      <c r="L112" s="50">
        <f t="shared" si="19"/>
        <v>87.235075218501763</v>
      </c>
      <c r="M112" s="50">
        <f t="shared" si="19"/>
        <v>109.82895970009373</v>
      </c>
      <c r="N112" s="1"/>
      <c r="O112" s="28">
        <v>7500</v>
      </c>
      <c r="P112" s="31">
        <f t="shared" si="23"/>
        <v>69.478214355183809</v>
      </c>
      <c r="Q112" s="31">
        <f t="shared" si="20"/>
        <v>102.11009666065145</v>
      </c>
      <c r="R112" s="31">
        <f t="shared" si="20"/>
        <v>140.39124489244452</v>
      </c>
      <c r="S112" s="31">
        <f t="shared" si="20"/>
        <v>176.75257731958766</v>
      </c>
    </row>
    <row r="113" spans="1:19" x14ac:dyDescent="0.45">
      <c r="A113" s="1"/>
      <c r="B113" s="58"/>
      <c r="C113" s="28">
        <v>8000</v>
      </c>
      <c r="D113" s="29">
        <f t="shared" si="21"/>
        <v>810.47785774492638</v>
      </c>
      <c r="E113" s="29">
        <f t="shared" si="21"/>
        <v>1191.1355690947967</v>
      </c>
      <c r="F113" s="29">
        <f t="shared" si="21"/>
        <v>1637.6931454353398</v>
      </c>
      <c r="G113" s="29">
        <f t="shared" si="21"/>
        <v>2061.855670103093</v>
      </c>
      <c r="H113" s="58"/>
      <c r="I113" s="28">
        <v>8000</v>
      </c>
      <c r="J113" s="31">
        <f t="shared" si="22"/>
        <v>46.049878280961728</v>
      </c>
      <c r="K113" s="31">
        <f t="shared" si="19"/>
        <v>67.678157334931626</v>
      </c>
      <c r="L113" s="31">
        <f t="shared" si="19"/>
        <v>93.050746899735216</v>
      </c>
      <c r="M113" s="31">
        <f t="shared" si="19"/>
        <v>117.15089034676664</v>
      </c>
      <c r="N113" s="1"/>
      <c r="O113" s="28">
        <v>8000</v>
      </c>
      <c r="P113" s="31">
        <f t="shared" si="23"/>
        <v>74.11009531219608</v>
      </c>
      <c r="Q113" s="31">
        <f t="shared" si="20"/>
        <v>108.9174364380282</v>
      </c>
      <c r="R113" s="31">
        <f t="shared" si="20"/>
        <v>149.75066121860749</v>
      </c>
      <c r="S113" s="31">
        <f t="shared" si="20"/>
        <v>188.53608247422684</v>
      </c>
    </row>
    <row r="114" spans="1:19" x14ac:dyDescent="0.45">
      <c r="A114" s="1"/>
      <c r="B114" s="58"/>
      <c r="C114" s="28">
        <v>8200</v>
      </c>
      <c r="D114" s="29">
        <f t="shared" si="21"/>
        <v>830.73980418854956</v>
      </c>
      <c r="E114" s="29">
        <f t="shared" si="21"/>
        <v>1220.9139583221663</v>
      </c>
      <c r="F114" s="29">
        <f t="shared" si="21"/>
        <v>1678.6354740712236</v>
      </c>
      <c r="G114" s="29">
        <f t="shared" si="21"/>
        <v>2113.4020618556701</v>
      </c>
      <c r="H114" s="58"/>
      <c r="I114" s="28">
        <v>8200</v>
      </c>
      <c r="J114" s="31">
        <f t="shared" si="22"/>
        <v>47.201125237985771</v>
      </c>
      <c r="K114" s="31">
        <f t="shared" si="22"/>
        <v>69.37011126830491</v>
      </c>
      <c r="L114" s="31">
        <f t="shared" si="22"/>
        <v>95.377015572228615</v>
      </c>
      <c r="M114" s="31">
        <f t="shared" si="22"/>
        <v>120.07966260543581</v>
      </c>
      <c r="N114" s="1"/>
      <c r="O114" s="28">
        <v>8200</v>
      </c>
      <c r="P114" s="31">
        <f t="shared" si="23"/>
        <v>75.962847695000974</v>
      </c>
      <c r="Q114" s="31">
        <f t="shared" si="23"/>
        <v>111.6403723489789</v>
      </c>
      <c r="R114" s="31">
        <f t="shared" si="23"/>
        <v>153.49442774907268</v>
      </c>
      <c r="S114" s="31">
        <f t="shared" si="23"/>
        <v>193.24948453608252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861.13272385398432</v>
      </c>
      <c r="E115" s="29">
        <f t="shared" si="24"/>
        <v>1265.5815421632212</v>
      </c>
      <c r="F115" s="29">
        <f t="shared" si="24"/>
        <v>1740.0489670250486</v>
      </c>
      <c r="G115" s="29">
        <f t="shared" si="24"/>
        <v>2190.7216494845361</v>
      </c>
      <c r="H115" s="58"/>
      <c r="I115" s="28">
        <v>8500</v>
      </c>
      <c r="J115" s="31">
        <f t="shared" si="22"/>
        <v>48.927995673521835</v>
      </c>
      <c r="K115" s="31">
        <f t="shared" si="22"/>
        <v>71.908042168364844</v>
      </c>
      <c r="L115" s="31">
        <f t="shared" si="22"/>
        <v>98.86641858096867</v>
      </c>
      <c r="M115" s="31">
        <f t="shared" si="22"/>
        <v>124.47282099343954</v>
      </c>
      <c r="N115" s="1"/>
      <c r="O115" s="28">
        <v>8500</v>
      </c>
      <c r="P115" s="31">
        <f t="shared" si="23"/>
        <v>78.741976269208322</v>
      </c>
      <c r="Q115" s="31">
        <f t="shared" si="23"/>
        <v>115.72477621540496</v>
      </c>
      <c r="R115" s="31">
        <f t="shared" si="23"/>
        <v>159.11007754477046</v>
      </c>
      <c r="S115" s="31">
        <f t="shared" si="23"/>
        <v>200.31958762886597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1">
    <mergeCell ref="B98:B115"/>
    <mergeCell ref="H98:H115"/>
    <mergeCell ref="A27:R27"/>
    <mergeCell ref="A34:R34"/>
    <mergeCell ref="E36:J36"/>
    <mergeCell ref="L42:V42"/>
    <mergeCell ref="A44:R44"/>
    <mergeCell ref="D45:L45"/>
    <mergeCell ref="B47:B64"/>
    <mergeCell ref="A68:R68"/>
    <mergeCell ref="E71:G71"/>
    <mergeCell ref="B74:B91"/>
    <mergeCell ref="A93:R93"/>
    <mergeCell ref="C16:D16"/>
    <mergeCell ref="E16:H16"/>
    <mergeCell ref="I16:L16"/>
    <mergeCell ref="F2:N2"/>
    <mergeCell ref="B5:C5"/>
    <mergeCell ref="B11:C11"/>
    <mergeCell ref="A14:R14"/>
    <mergeCell ref="E15:L15"/>
  </mergeCell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CD38-8D98-4ECC-ACFA-01BC8C260B8B}">
  <dimension ref="A1:AD366"/>
  <sheetViews>
    <sheetView topLeftCell="B13" workbookViewId="0">
      <selection activeCell="K17" sqref="K17:K24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21" width="9" style="1" bestFit="1" customWidth="1"/>
    <col min="22" max="22" width="9.19921875" style="1" bestFit="1" customWidth="1"/>
    <col min="23" max="23" width="4.66406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9">
        <v>3.9</v>
      </c>
      <c r="L37" s="52">
        <f>L38/L39</f>
        <v>4.333333333333333</v>
      </c>
      <c r="M37" s="52">
        <f t="shared" ref="M37:V37" si="11">M38/M39</f>
        <v>4.2666666666666666</v>
      </c>
      <c r="N37" s="52">
        <f t="shared" si="11"/>
        <v>4.1333333333333337</v>
      </c>
      <c r="O37" s="52">
        <f t="shared" si="11"/>
        <v>3.9375</v>
      </c>
      <c r="P37" s="52">
        <f t="shared" si="11"/>
        <v>3.7647058823529411</v>
      </c>
      <c r="Q37" s="52">
        <f t="shared" si="11"/>
        <v>3.6470588235294117</v>
      </c>
      <c r="R37" s="52">
        <f t="shared" si="11"/>
        <v>3.4444444444444446</v>
      </c>
      <c r="S37" s="52">
        <f t="shared" si="11"/>
        <v>3.2105263157894739</v>
      </c>
      <c r="T37" s="52">
        <f t="shared" si="11"/>
        <v>3.1052631578947367</v>
      </c>
      <c r="U37" s="52">
        <f t="shared" si="11"/>
        <v>2.95</v>
      </c>
      <c r="V37" s="52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ht="14.65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66" t="s">
        <v>48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8"/>
    </row>
    <row r="44" spans="1:22" x14ac:dyDescent="0.45">
      <c r="A44" s="1"/>
      <c r="B44" s="1"/>
      <c r="C44" s="1"/>
      <c r="D44" s="59" t="s">
        <v>50</v>
      </c>
      <c r="E44" s="59"/>
      <c r="F44" s="59"/>
      <c r="G44" s="59"/>
      <c r="H44" s="59"/>
      <c r="I44" s="59"/>
      <c r="J44" s="59"/>
      <c r="K44" s="59"/>
      <c r="L44" s="59"/>
      <c r="M44" s="1"/>
      <c r="N44" s="1"/>
      <c r="O44" s="1"/>
      <c r="P44" s="1"/>
      <c r="Q44" s="1"/>
      <c r="R44" s="1"/>
    </row>
    <row r="45" spans="1:22" x14ac:dyDescent="0.45">
      <c r="A45" s="1"/>
      <c r="B45" s="1"/>
      <c r="C45" s="1" t="s">
        <v>57</v>
      </c>
      <c r="D45" s="22">
        <f t="shared" ref="D45:L45" si="12">C32</f>
        <v>1.0454545454545454</v>
      </c>
      <c r="E45" s="22">
        <f t="shared" si="12"/>
        <v>1.0909090909090908</v>
      </c>
      <c r="F45" s="22">
        <f t="shared" si="12"/>
        <v>1.1363636363636365</v>
      </c>
      <c r="G45" s="22">
        <f t="shared" si="12"/>
        <v>1</v>
      </c>
      <c r="H45" s="22">
        <f t="shared" si="12"/>
        <v>1.0434782608695652</v>
      </c>
      <c r="I45" s="22">
        <f t="shared" si="12"/>
        <v>1.0869565217391304</v>
      </c>
      <c r="J45" s="22">
        <f t="shared" si="12"/>
        <v>0.95833333333333337</v>
      </c>
      <c r="K45" s="22">
        <f t="shared" si="12"/>
        <v>1</v>
      </c>
      <c r="L45" s="22">
        <f t="shared" si="12"/>
        <v>1.0416666666666667</v>
      </c>
      <c r="M45" s="1"/>
      <c r="N45" s="1"/>
      <c r="O45" s="1"/>
      <c r="P45" s="1"/>
      <c r="Q45" s="1"/>
      <c r="R45" s="1"/>
    </row>
    <row r="46" spans="1:22" x14ac:dyDescent="0.45">
      <c r="A46" s="1"/>
      <c r="B46" s="58" t="s">
        <v>49</v>
      </c>
      <c r="C46" s="21">
        <v>500</v>
      </c>
      <c r="D46" s="29">
        <f>$C46/D$45</f>
        <v>478.26086956521743</v>
      </c>
      <c r="E46" s="29">
        <f t="shared" ref="E46:L46" si="13">$C46/E45</f>
        <v>458.33333333333337</v>
      </c>
      <c r="F46" s="29">
        <f t="shared" si="13"/>
        <v>439.99999999999994</v>
      </c>
      <c r="G46" s="29">
        <f t="shared" si="13"/>
        <v>500</v>
      </c>
      <c r="H46" s="29">
        <f t="shared" si="13"/>
        <v>479.16666666666669</v>
      </c>
      <c r="I46" s="29">
        <f t="shared" si="13"/>
        <v>460</v>
      </c>
      <c r="J46" s="29">
        <f t="shared" si="13"/>
        <v>521.73913043478262</v>
      </c>
      <c r="K46" s="29">
        <f t="shared" si="13"/>
        <v>500</v>
      </c>
      <c r="L46" s="29">
        <f t="shared" si="13"/>
        <v>479.99999999999994</v>
      </c>
      <c r="M46" s="1"/>
      <c r="N46" s="1"/>
      <c r="O46" s="1"/>
      <c r="P46" s="1"/>
      <c r="Q46" s="1"/>
      <c r="R46" s="1"/>
    </row>
    <row r="47" spans="1:22" x14ac:dyDescent="0.45">
      <c r="A47" s="1"/>
      <c r="B47" s="58"/>
      <c r="C47" s="21">
        <v>1000</v>
      </c>
      <c r="D47" s="29">
        <f>$C47/D$45</f>
        <v>956.52173913043487</v>
      </c>
      <c r="E47" s="29">
        <f t="shared" ref="E47:L48" si="14">$C47/E$45</f>
        <v>916.66666666666674</v>
      </c>
      <c r="F47" s="29">
        <f t="shared" si="14"/>
        <v>879.99999999999989</v>
      </c>
      <c r="G47" s="29">
        <f t="shared" si="14"/>
        <v>1000</v>
      </c>
      <c r="H47" s="29">
        <f t="shared" si="14"/>
        <v>958.33333333333337</v>
      </c>
      <c r="I47" s="29">
        <f t="shared" si="14"/>
        <v>920</v>
      </c>
      <c r="J47" s="29">
        <f t="shared" si="14"/>
        <v>1043.4782608695652</v>
      </c>
      <c r="K47" s="29">
        <f t="shared" si="14"/>
        <v>1000</v>
      </c>
      <c r="L47" s="29">
        <f>$C47/L$45</f>
        <v>959.99999999999989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1500</v>
      </c>
      <c r="D48" s="29">
        <f>$C48/D$45</f>
        <v>1434.7826086956522</v>
      </c>
      <c r="E48" s="29">
        <f t="shared" si="14"/>
        <v>1375</v>
      </c>
      <c r="F48" s="29">
        <f t="shared" si="14"/>
        <v>1319.9999999999998</v>
      </c>
      <c r="G48" s="29">
        <f t="shared" si="14"/>
        <v>1500</v>
      </c>
      <c r="H48" s="29">
        <f t="shared" si="14"/>
        <v>1437.5</v>
      </c>
      <c r="I48" s="29">
        <f t="shared" si="14"/>
        <v>1380</v>
      </c>
      <c r="J48" s="29">
        <f t="shared" si="14"/>
        <v>1565.2173913043478</v>
      </c>
      <c r="K48" s="29">
        <f t="shared" si="14"/>
        <v>1500</v>
      </c>
      <c r="L48" s="29">
        <f t="shared" si="14"/>
        <v>1440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2000</v>
      </c>
      <c r="D49" s="29">
        <f t="shared" ref="D49:L63" si="15">$C49/D$45</f>
        <v>1913.0434782608697</v>
      </c>
      <c r="E49" s="29">
        <f t="shared" si="15"/>
        <v>1833.3333333333335</v>
      </c>
      <c r="F49" s="29">
        <f t="shared" si="15"/>
        <v>1759.9999999999998</v>
      </c>
      <c r="G49" s="29">
        <f t="shared" si="15"/>
        <v>2000</v>
      </c>
      <c r="H49" s="29">
        <f t="shared" si="15"/>
        <v>1916.6666666666667</v>
      </c>
      <c r="I49" s="29">
        <f t="shared" si="15"/>
        <v>1840</v>
      </c>
      <c r="J49" s="29">
        <f t="shared" si="15"/>
        <v>2086.9565217391305</v>
      </c>
      <c r="K49" s="29">
        <f t="shared" si="15"/>
        <v>2000</v>
      </c>
      <c r="L49" s="29">
        <f t="shared" si="15"/>
        <v>1919.9999999999998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2500</v>
      </c>
      <c r="D50" s="29">
        <f t="shared" si="15"/>
        <v>2391.304347826087</v>
      </c>
      <c r="E50" s="29">
        <f t="shared" si="15"/>
        <v>2291.666666666667</v>
      </c>
      <c r="F50" s="29">
        <f t="shared" si="15"/>
        <v>2200</v>
      </c>
      <c r="G50" s="29">
        <f t="shared" si="15"/>
        <v>2500</v>
      </c>
      <c r="H50" s="29">
        <f t="shared" si="15"/>
        <v>2395.8333333333335</v>
      </c>
      <c r="I50" s="29">
        <f t="shared" si="15"/>
        <v>2300</v>
      </c>
      <c r="J50" s="29">
        <f t="shared" si="15"/>
        <v>2608.695652173913</v>
      </c>
      <c r="K50" s="29">
        <f t="shared" si="15"/>
        <v>2500</v>
      </c>
      <c r="L50" s="29">
        <f t="shared" si="15"/>
        <v>2400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3000</v>
      </c>
      <c r="D51" s="29">
        <f t="shared" si="15"/>
        <v>2869.5652173913045</v>
      </c>
      <c r="E51" s="29">
        <f t="shared" si="15"/>
        <v>2750</v>
      </c>
      <c r="F51" s="29">
        <f t="shared" si="15"/>
        <v>2639.9999999999995</v>
      </c>
      <c r="G51" s="29">
        <f t="shared" si="15"/>
        <v>3000</v>
      </c>
      <c r="H51" s="29">
        <f t="shared" si="15"/>
        <v>2875</v>
      </c>
      <c r="I51" s="29">
        <f t="shared" si="15"/>
        <v>2760</v>
      </c>
      <c r="J51" s="29">
        <f t="shared" si="15"/>
        <v>3130.4347826086955</v>
      </c>
      <c r="K51" s="29">
        <f t="shared" si="15"/>
        <v>3000</v>
      </c>
      <c r="L51" s="29">
        <f t="shared" si="15"/>
        <v>2880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3500</v>
      </c>
      <c r="D52" s="29">
        <f t="shared" si="15"/>
        <v>3347.826086956522</v>
      </c>
      <c r="E52" s="29">
        <f t="shared" si="15"/>
        <v>3208.3333333333335</v>
      </c>
      <c r="F52" s="29">
        <f t="shared" si="15"/>
        <v>3079.9999999999995</v>
      </c>
      <c r="G52" s="29">
        <f t="shared" si="15"/>
        <v>3500</v>
      </c>
      <c r="H52" s="29">
        <f t="shared" si="15"/>
        <v>3354.166666666667</v>
      </c>
      <c r="I52" s="29">
        <f t="shared" si="15"/>
        <v>3220</v>
      </c>
      <c r="J52" s="29">
        <f t="shared" si="15"/>
        <v>3652.173913043478</v>
      </c>
      <c r="K52" s="29">
        <f t="shared" si="15"/>
        <v>3500</v>
      </c>
      <c r="L52" s="29">
        <f t="shared" si="15"/>
        <v>3359.9999999999995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4000</v>
      </c>
      <c r="D53" s="29">
        <f t="shared" si="15"/>
        <v>3826.0869565217395</v>
      </c>
      <c r="E53" s="29">
        <f t="shared" si="15"/>
        <v>3666.666666666667</v>
      </c>
      <c r="F53" s="29">
        <f t="shared" si="15"/>
        <v>3519.9999999999995</v>
      </c>
      <c r="G53" s="29">
        <f t="shared" si="15"/>
        <v>4000</v>
      </c>
      <c r="H53" s="29">
        <f t="shared" si="15"/>
        <v>3833.3333333333335</v>
      </c>
      <c r="I53" s="29">
        <f t="shared" si="15"/>
        <v>3680</v>
      </c>
      <c r="J53" s="29">
        <f t="shared" si="15"/>
        <v>4173.913043478261</v>
      </c>
      <c r="K53" s="29">
        <f t="shared" si="15"/>
        <v>4000</v>
      </c>
      <c r="L53" s="29">
        <f t="shared" si="15"/>
        <v>3839.9999999999995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4500</v>
      </c>
      <c r="D54" s="29">
        <f t="shared" si="15"/>
        <v>4304.347826086957</v>
      </c>
      <c r="E54" s="29">
        <f t="shared" si="15"/>
        <v>4125</v>
      </c>
      <c r="F54" s="29">
        <f t="shared" si="15"/>
        <v>3959.9999999999995</v>
      </c>
      <c r="G54" s="29">
        <f t="shared" si="15"/>
        <v>4500</v>
      </c>
      <c r="H54" s="29">
        <f t="shared" si="15"/>
        <v>4312.5</v>
      </c>
      <c r="I54" s="29">
        <f t="shared" si="15"/>
        <v>4140</v>
      </c>
      <c r="J54" s="29">
        <f t="shared" si="15"/>
        <v>4695.652173913043</v>
      </c>
      <c r="K54" s="29">
        <f t="shared" si="15"/>
        <v>4500</v>
      </c>
      <c r="L54" s="29">
        <f t="shared" si="15"/>
        <v>4320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5000</v>
      </c>
      <c r="D55" s="29">
        <f t="shared" si="15"/>
        <v>4782.608695652174</v>
      </c>
      <c r="E55" s="29">
        <f t="shared" si="15"/>
        <v>4583.3333333333339</v>
      </c>
      <c r="F55" s="29">
        <f t="shared" si="15"/>
        <v>4400</v>
      </c>
      <c r="G55" s="29">
        <f t="shared" si="15"/>
        <v>5000</v>
      </c>
      <c r="H55" s="29">
        <f t="shared" si="15"/>
        <v>4791.666666666667</v>
      </c>
      <c r="I55" s="29">
        <f t="shared" si="15"/>
        <v>4600</v>
      </c>
      <c r="J55" s="29">
        <f t="shared" si="15"/>
        <v>5217.391304347826</v>
      </c>
      <c r="K55" s="29">
        <f t="shared" si="15"/>
        <v>5000</v>
      </c>
      <c r="L55" s="29">
        <f t="shared" si="15"/>
        <v>4800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5500</v>
      </c>
      <c r="D56" s="29">
        <f t="shared" si="15"/>
        <v>5260.8695652173919</v>
      </c>
      <c r="E56" s="29">
        <f t="shared" si="15"/>
        <v>5041.666666666667</v>
      </c>
      <c r="F56" s="29">
        <f t="shared" si="15"/>
        <v>4840</v>
      </c>
      <c r="G56" s="29">
        <f t="shared" si="15"/>
        <v>5500</v>
      </c>
      <c r="H56" s="29">
        <f t="shared" si="15"/>
        <v>5270.833333333333</v>
      </c>
      <c r="I56" s="29">
        <f t="shared" si="15"/>
        <v>5060</v>
      </c>
      <c r="J56" s="29">
        <f t="shared" si="15"/>
        <v>5739.1304347826081</v>
      </c>
      <c r="K56" s="29">
        <f t="shared" si="15"/>
        <v>5500</v>
      </c>
      <c r="L56" s="29">
        <f t="shared" si="15"/>
        <v>5280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6000</v>
      </c>
      <c r="D57" s="29">
        <f t="shared" si="15"/>
        <v>5739.130434782609</v>
      </c>
      <c r="E57" s="29">
        <f t="shared" si="15"/>
        <v>5500</v>
      </c>
      <c r="F57" s="29">
        <f t="shared" si="15"/>
        <v>5279.9999999999991</v>
      </c>
      <c r="G57" s="29">
        <f t="shared" si="15"/>
        <v>6000</v>
      </c>
      <c r="H57" s="29">
        <f t="shared" si="15"/>
        <v>5750</v>
      </c>
      <c r="I57" s="29">
        <f t="shared" si="15"/>
        <v>5520</v>
      </c>
      <c r="J57" s="29">
        <f t="shared" si="15"/>
        <v>6260.869565217391</v>
      </c>
      <c r="K57" s="29">
        <f t="shared" si="15"/>
        <v>6000</v>
      </c>
      <c r="L57" s="29">
        <f t="shared" si="15"/>
        <v>5760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6500</v>
      </c>
      <c r="D58" s="29">
        <f t="shared" si="15"/>
        <v>6217.391304347826</v>
      </c>
      <c r="E58" s="29">
        <f t="shared" si="15"/>
        <v>5958.3333333333339</v>
      </c>
      <c r="F58" s="29">
        <f t="shared" si="15"/>
        <v>5719.9999999999991</v>
      </c>
      <c r="G58" s="29">
        <f t="shared" si="15"/>
        <v>6500</v>
      </c>
      <c r="H58" s="29">
        <f t="shared" si="15"/>
        <v>6229.166666666667</v>
      </c>
      <c r="I58" s="29">
        <f t="shared" si="15"/>
        <v>5980</v>
      </c>
      <c r="J58" s="29">
        <f t="shared" si="15"/>
        <v>6782.608695652174</v>
      </c>
      <c r="K58" s="29">
        <f t="shared" si="15"/>
        <v>6500</v>
      </c>
      <c r="L58" s="29">
        <f t="shared" si="15"/>
        <v>6240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7000</v>
      </c>
      <c r="D59" s="29">
        <f t="shared" si="15"/>
        <v>6695.652173913044</v>
      </c>
      <c r="E59" s="29">
        <f t="shared" si="15"/>
        <v>6416.666666666667</v>
      </c>
      <c r="F59" s="29">
        <f t="shared" si="15"/>
        <v>6159.9999999999991</v>
      </c>
      <c r="G59" s="29">
        <f t="shared" si="15"/>
        <v>7000</v>
      </c>
      <c r="H59" s="29">
        <f t="shared" si="15"/>
        <v>6708.3333333333339</v>
      </c>
      <c r="I59" s="29">
        <f t="shared" si="15"/>
        <v>6440</v>
      </c>
      <c r="J59" s="29">
        <f t="shared" si="15"/>
        <v>7304.347826086956</v>
      </c>
      <c r="K59" s="29">
        <f t="shared" si="15"/>
        <v>7000</v>
      </c>
      <c r="L59" s="29">
        <f t="shared" si="15"/>
        <v>6719.9999999999991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7500</v>
      </c>
      <c r="D60" s="29">
        <f t="shared" si="15"/>
        <v>7173.913043478261</v>
      </c>
      <c r="E60" s="29">
        <f t="shared" si="15"/>
        <v>6875.0000000000009</v>
      </c>
      <c r="F60" s="29">
        <f t="shared" si="15"/>
        <v>6599.9999999999991</v>
      </c>
      <c r="G60" s="29">
        <f t="shared" si="15"/>
        <v>7500</v>
      </c>
      <c r="H60" s="29">
        <f t="shared" si="15"/>
        <v>7187.5</v>
      </c>
      <c r="I60" s="29">
        <f t="shared" si="15"/>
        <v>6900</v>
      </c>
      <c r="J60" s="29">
        <f t="shared" si="15"/>
        <v>7826.086956521739</v>
      </c>
      <c r="K60" s="29">
        <f t="shared" si="15"/>
        <v>7500</v>
      </c>
      <c r="L60" s="29">
        <f t="shared" si="15"/>
        <v>7199.9999999999991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8000</v>
      </c>
      <c r="D61" s="29">
        <f t="shared" si="15"/>
        <v>7652.1739130434789</v>
      </c>
      <c r="E61" s="29">
        <f t="shared" si="15"/>
        <v>7333.3333333333339</v>
      </c>
      <c r="F61" s="29">
        <f t="shared" si="15"/>
        <v>7039.9999999999991</v>
      </c>
      <c r="G61" s="29">
        <f t="shared" si="15"/>
        <v>8000</v>
      </c>
      <c r="H61" s="29">
        <f t="shared" si="15"/>
        <v>7666.666666666667</v>
      </c>
      <c r="I61" s="29">
        <f t="shared" si="15"/>
        <v>7360</v>
      </c>
      <c r="J61" s="29">
        <f t="shared" si="15"/>
        <v>8347.826086956522</v>
      </c>
      <c r="K61" s="29">
        <f t="shared" si="15"/>
        <v>8000</v>
      </c>
      <c r="L61" s="29">
        <f t="shared" si="15"/>
        <v>7679.9999999999991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8200</v>
      </c>
      <c r="D62" s="29">
        <f t="shared" si="15"/>
        <v>7843.4782608695659</v>
      </c>
      <c r="E62" s="29">
        <f t="shared" si="15"/>
        <v>7516.666666666667</v>
      </c>
      <c r="F62" s="29">
        <f t="shared" si="15"/>
        <v>7215.9999999999991</v>
      </c>
      <c r="G62" s="29">
        <f t="shared" si="15"/>
        <v>8200</v>
      </c>
      <c r="H62" s="29">
        <f t="shared" si="15"/>
        <v>7858.3333333333339</v>
      </c>
      <c r="I62" s="29">
        <f t="shared" si="15"/>
        <v>7544</v>
      </c>
      <c r="J62" s="29">
        <f t="shared" si="15"/>
        <v>8556.5217391304341</v>
      </c>
      <c r="K62" s="29">
        <f t="shared" si="15"/>
        <v>8200</v>
      </c>
      <c r="L62" s="29">
        <f t="shared" si="15"/>
        <v>7871.9999999999991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8500</v>
      </c>
      <c r="D63" s="29">
        <f t="shared" si="15"/>
        <v>8130.434782608696</v>
      </c>
      <c r="E63" s="29">
        <f t="shared" si="15"/>
        <v>7791.666666666667</v>
      </c>
      <c r="F63" s="29">
        <f t="shared" si="15"/>
        <v>7479.9999999999991</v>
      </c>
      <c r="G63" s="29">
        <f t="shared" si="15"/>
        <v>8500</v>
      </c>
      <c r="H63" s="29">
        <f t="shared" si="15"/>
        <v>8145.8333333333339</v>
      </c>
      <c r="I63" s="29">
        <f t="shared" si="15"/>
        <v>7820</v>
      </c>
      <c r="J63" s="29">
        <f t="shared" si="15"/>
        <v>8869.565217391304</v>
      </c>
      <c r="K63" s="29">
        <f t="shared" si="15"/>
        <v>8500</v>
      </c>
      <c r="L63" s="29">
        <f t="shared" si="15"/>
        <v>8159.9999999999991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4.65" thickBo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61.8" customHeight="1" thickBot="1" x14ac:dyDescent="0.5">
      <c r="A67" s="69" t="s">
        <v>51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8"/>
    </row>
    <row r="68" spans="1:1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45">
      <c r="A69" s="1"/>
      <c r="B69" s="1"/>
      <c r="C69" s="1"/>
      <c r="D69" s="32" t="s">
        <v>50</v>
      </c>
      <c r="E69" s="38">
        <f>J32</f>
        <v>1</v>
      </c>
      <c r="F69" s="37" t="s">
        <v>62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25" t="str">
        <f>G17</f>
        <v>A+ 
OEM</v>
      </c>
      <c r="E70" s="70" t="s">
        <v>52</v>
      </c>
      <c r="F70" s="70"/>
      <c r="G70" s="7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>
        <f>G18</f>
        <v>3.64</v>
      </c>
      <c r="E71" s="25">
        <f>G20</f>
        <v>2.1800000000000002</v>
      </c>
      <c r="F71" s="25">
        <f>G22</f>
        <v>1.42</v>
      </c>
      <c r="G71" s="25">
        <v>1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 t="s">
        <v>57</v>
      </c>
      <c r="D72" s="3" t="s">
        <v>53</v>
      </c>
      <c r="E72" s="3" t="s">
        <v>54</v>
      </c>
      <c r="F72" s="3" t="s">
        <v>55</v>
      </c>
      <c r="G72" s="3" t="s">
        <v>56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58" t="s">
        <v>49</v>
      </c>
      <c r="C73" s="28">
        <v>500</v>
      </c>
      <c r="D73" s="29">
        <f>($C73/$E$69)/D$71</f>
        <v>137.36263736263737</v>
      </c>
      <c r="E73" s="29">
        <f t="shared" ref="E73:G88" si="16">($C73/$E$69)/E$71</f>
        <v>229.35779816513761</v>
      </c>
      <c r="F73" s="29">
        <f t="shared" si="16"/>
        <v>352.11267605633805</v>
      </c>
      <c r="G73" s="29">
        <f t="shared" si="16"/>
        <v>500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/>
      <c r="C74" s="28">
        <v>1000</v>
      </c>
      <c r="D74" s="29">
        <f t="shared" ref="D74:G90" si="17">($C74/$E$69)/D$71</f>
        <v>274.72527472527474</v>
      </c>
      <c r="E74" s="29">
        <f t="shared" si="16"/>
        <v>458.71559633027522</v>
      </c>
      <c r="F74" s="29">
        <f t="shared" si="16"/>
        <v>704.22535211267609</v>
      </c>
      <c r="G74" s="29">
        <f t="shared" si="16"/>
        <v>1000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1500</v>
      </c>
      <c r="D75" s="29">
        <f t="shared" si="17"/>
        <v>412.08791208791206</v>
      </c>
      <c r="E75" s="29">
        <f t="shared" si="16"/>
        <v>688.0733944954128</v>
      </c>
      <c r="F75" s="29">
        <f t="shared" si="16"/>
        <v>1056.3380281690143</v>
      </c>
      <c r="G75" s="29">
        <f t="shared" si="16"/>
        <v>1500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2000</v>
      </c>
      <c r="D76" s="29">
        <f t="shared" si="17"/>
        <v>549.45054945054949</v>
      </c>
      <c r="E76" s="29">
        <f t="shared" si="16"/>
        <v>917.43119266055044</v>
      </c>
      <c r="F76" s="29">
        <f t="shared" si="16"/>
        <v>1408.4507042253522</v>
      </c>
      <c r="G76" s="29">
        <f t="shared" si="16"/>
        <v>2000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2500</v>
      </c>
      <c r="D77" s="29">
        <f t="shared" si="17"/>
        <v>686.8131868131868</v>
      </c>
      <c r="E77" s="29">
        <f t="shared" si="16"/>
        <v>1146.788990825688</v>
      </c>
      <c r="F77" s="29">
        <f t="shared" si="16"/>
        <v>1760.5633802816903</v>
      </c>
      <c r="G77" s="29">
        <f t="shared" si="16"/>
        <v>2500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3000</v>
      </c>
      <c r="D78" s="29">
        <f t="shared" si="17"/>
        <v>824.17582417582412</v>
      </c>
      <c r="E78" s="29">
        <f t="shared" si="16"/>
        <v>1376.1467889908256</v>
      </c>
      <c r="F78" s="29">
        <f t="shared" si="16"/>
        <v>2112.6760563380285</v>
      </c>
      <c r="G78" s="29">
        <f t="shared" si="16"/>
        <v>3000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3500</v>
      </c>
      <c r="D79" s="29">
        <f t="shared" si="17"/>
        <v>961.53846153846155</v>
      </c>
      <c r="E79" s="29">
        <f t="shared" si="16"/>
        <v>1605.5045871559632</v>
      </c>
      <c r="F79" s="29">
        <f t="shared" si="16"/>
        <v>2464.7887323943664</v>
      </c>
      <c r="G79" s="29">
        <f t="shared" si="16"/>
        <v>3500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4000</v>
      </c>
      <c r="D80" s="29">
        <f t="shared" si="17"/>
        <v>1098.901098901099</v>
      </c>
      <c r="E80" s="29">
        <f t="shared" si="16"/>
        <v>1834.8623853211009</v>
      </c>
      <c r="F80" s="29">
        <f t="shared" si="16"/>
        <v>2816.9014084507044</v>
      </c>
      <c r="G80" s="29">
        <f t="shared" si="16"/>
        <v>4000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9" x14ac:dyDescent="0.45">
      <c r="A81" s="1"/>
      <c r="B81" s="58"/>
      <c r="C81" s="28">
        <v>4500</v>
      </c>
      <c r="D81" s="29">
        <f t="shared" si="17"/>
        <v>1236.2637362637363</v>
      </c>
      <c r="E81" s="29">
        <f t="shared" si="16"/>
        <v>2064.2201834862385</v>
      </c>
      <c r="F81" s="29">
        <f t="shared" si="16"/>
        <v>3169.0140845070423</v>
      </c>
      <c r="G81" s="29">
        <f t="shared" si="16"/>
        <v>4500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9" x14ac:dyDescent="0.45">
      <c r="A82" s="1"/>
      <c r="B82" s="58"/>
      <c r="C82" s="28">
        <v>5000</v>
      </c>
      <c r="D82" s="29">
        <f t="shared" si="17"/>
        <v>1373.6263736263736</v>
      </c>
      <c r="E82" s="29">
        <f t="shared" si="16"/>
        <v>2293.5779816513759</v>
      </c>
      <c r="F82" s="29">
        <f t="shared" si="16"/>
        <v>3521.1267605633807</v>
      </c>
      <c r="G82" s="29">
        <f t="shared" si="16"/>
        <v>5000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9" x14ac:dyDescent="0.45">
      <c r="A83" s="1"/>
      <c r="B83" s="58"/>
      <c r="C83" s="28">
        <v>5500</v>
      </c>
      <c r="D83" s="29">
        <f t="shared" si="17"/>
        <v>1510.9890109890109</v>
      </c>
      <c r="E83" s="29">
        <f t="shared" si="16"/>
        <v>2522.9357798165138</v>
      </c>
      <c r="F83" s="29">
        <f t="shared" si="16"/>
        <v>3873.2394366197186</v>
      </c>
      <c r="G83" s="29">
        <f t="shared" si="16"/>
        <v>5500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9" x14ac:dyDescent="0.45">
      <c r="A84" s="1"/>
      <c r="B84" s="58"/>
      <c r="C84" s="28">
        <v>6000</v>
      </c>
      <c r="D84" s="29">
        <f t="shared" si="17"/>
        <v>1648.3516483516482</v>
      </c>
      <c r="E84" s="29">
        <f t="shared" si="16"/>
        <v>2752.2935779816512</v>
      </c>
      <c r="F84" s="29">
        <f t="shared" si="16"/>
        <v>4225.352112676057</v>
      </c>
      <c r="G84" s="29">
        <f t="shared" si="16"/>
        <v>6000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9" x14ac:dyDescent="0.45">
      <c r="A85" s="1"/>
      <c r="B85" s="58"/>
      <c r="C85" s="28">
        <v>6500</v>
      </c>
      <c r="D85" s="29">
        <f t="shared" si="17"/>
        <v>1785.7142857142856</v>
      </c>
      <c r="E85" s="29">
        <f t="shared" si="16"/>
        <v>2981.6513761467886</v>
      </c>
      <c r="F85" s="29">
        <f t="shared" si="16"/>
        <v>4577.4647887323945</v>
      </c>
      <c r="G85" s="29">
        <f t="shared" si="16"/>
        <v>6500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9" x14ac:dyDescent="0.45">
      <c r="A86" s="1"/>
      <c r="B86" s="58"/>
      <c r="C86" s="28">
        <v>7000</v>
      </c>
      <c r="D86" s="29">
        <f t="shared" si="17"/>
        <v>1923.0769230769231</v>
      </c>
      <c r="E86" s="29">
        <f t="shared" si="16"/>
        <v>3211.0091743119265</v>
      </c>
      <c r="F86" s="29">
        <f t="shared" si="16"/>
        <v>4929.5774647887329</v>
      </c>
      <c r="G86" s="29">
        <f t="shared" si="16"/>
        <v>7000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9" x14ac:dyDescent="0.45">
      <c r="A87" s="1"/>
      <c r="B87" s="58"/>
      <c r="C87" s="28">
        <v>7500</v>
      </c>
      <c r="D87" s="29">
        <f t="shared" si="17"/>
        <v>2060.4395604395604</v>
      </c>
      <c r="E87" s="29">
        <f t="shared" si="16"/>
        <v>3440.3669724770639</v>
      </c>
      <c r="F87" s="29">
        <f t="shared" si="16"/>
        <v>5281.6901408450703</v>
      </c>
      <c r="G87" s="29">
        <f t="shared" si="16"/>
        <v>7500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9" x14ac:dyDescent="0.45">
      <c r="A88" s="1"/>
      <c r="B88" s="58"/>
      <c r="C88" s="28">
        <v>8000</v>
      </c>
      <c r="D88" s="29">
        <f t="shared" si="17"/>
        <v>2197.802197802198</v>
      </c>
      <c r="E88" s="29">
        <f t="shared" si="16"/>
        <v>3669.7247706422017</v>
      </c>
      <c r="F88" s="29">
        <f t="shared" si="16"/>
        <v>5633.8028169014087</v>
      </c>
      <c r="G88" s="29">
        <f t="shared" si="16"/>
        <v>8000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9" x14ac:dyDescent="0.45">
      <c r="A89" s="1"/>
      <c r="B89" s="58"/>
      <c r="C89" s="28">
        <v>8200</v>
      </c>
      <c r="D89" s="29">
        <f t="shared" si="17"/>
        <v>2252.7472527472528</v>
      </c>
      <c r="E89" s="29">
        <f t="shared" si="17"/>
        <v>3761.4678899082564</v>
      </c>
      <c r="F89" s="29">
        <f t="shared" si="17"/>
        <v>5774.6478873239439</v>
      </c>
      <c r="G89" s="29">
        <f t="shared" si="17"/>
        <v>8200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9" x14ac:dyDescent="0.45">
      <c r="A90" s="1"/>
      <c r="B90" s="58"/>
      <c r="C90" s="28">
        <v>8500</v>
      </c>
      <c r="D90" s="29">
        <f t="shared" si="17"/>
        <v>2335.164835164835</v>
      </c>
      <c r="E90" s="29">
        <f t="shared" si="17"/>
        <v>3899.0825688073392</v>
      </c>
      <c r="F90" s="29">
        <f t="shared" si="17"/>
        <v>5985.9154929577471</v>
      </c>
      <c r="G90" s="29">
        <f t="shared" si="17"/>
        <v>8500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9" ht="14.65" thickBo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9" ht="61.8" customHeight="1" thickBot="1" x14ac:dyDescent="0.5">
      <c r="A92" s="69" t="s">
        <v>58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8"/>
    </row>
    <row r="93" spans="1:19" ht="1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36" t="s">
        <v>64</v>
      </c>
      <c r="Q93" s="35">
        <v>1.6093440000000001</v>
      </c>
      <c r="R93" s="1"/>
    </row>
    <row r="94" spans="1:19" x14ac:dyDescent="0.45">
      <c r="A94" s="1"/>
      <c r="B94" s="1"/>
      <c r="C94" s="1"/>
      <c r="D94" s="1" t="s">
        <v>63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9" x14ac:dyDescent="0.45">
      <c r="A95" s="1"/>
      <c r="B95" s="1"/>
      <c r="C95" s="1"/>
      <c r="D95" s="1" t="s">
        <v>59</v>
      </c>
      <c r="E95" s="37">
        <v>4.8</v>
      </c>
      <c r="F95" s="1"/>
      <c r="G95" s="1"/>
      <c r="H95" s="1"/>
      <c r="I95" s="1" t="s">
        <v>61</v>
      </c>
      <c r="J95" s="1"/>
      <c r="K95" s="1"/>
      <c r="L95" s="37">
        <f>D7</f>
        <v>1078.47</v>
      </c>
      <c r="M95" s="1"/>
      <c r="N95" s="1"/>
      <c r="O95" s="1"/>
      <c r="P95" s="1"/>
      <c r="Q95" s="1"/>
      <c r="R95" s="1"/>
    </row>
    <row r="96" spans="1:19" x14ac:dyDescent="0.45">
      <c r="A96" s="1"/>
      <c r="B96" s="1"/>
      <c r="C96" s="1" t="s">
        <v>57</v>
      </c>
      <c r="D96" s="3" t="s">
        <v>53</v>
      </c>
      <c r="E96" s="3" t="s">
        <v>54</v>
      </c>
      <c r="F96" s="3" t="s">
        <v>55</v>
      </c>
      <c r="G96" s="3" t="s">
        <v>56</v>
      </c>
      <c r="H96" s="1"/>
      <c r="I96" s="27" t="s">
        <v>60</v>
      </c>
      <c r="J96" s="18" t="s">
        <v>53</v>
      </c>
      <c r="K96" s="3" t="s">
        <v>54</v>
      </c>
      <c r="L96" s="3" t="s">
        <v>55</v>
      </c>
      <c r="M96" s="3" t="s">
        <v>56</v>
      </c>
      <c r="N96" s="1"/>
      <c r="O96" s="27" t="s">
        <v>65</v>
      </c>
      <c r="P96" s="18" t="s">
        <v>53</v>
      </c>
      <c r="Q96" s="3" t="s">
        <v>54</v>
      </c>
      <c r="R96" s="3" t="s">
        <v>55</v>
      </c>
      <c r="S96" s="3" t="s">
        <v>56</v>
      </c>
    </row>
    <row r="97" spans="1:19" x14ac:dyDescent="0.45">
      <c r="A97" s="1"/>
      <c r="B97" s="58" t="s">
        <v>49</v>
      </c>
      <c r="C97" s="28">
        <v>500</v>
      </c>
      <c r="D97" s="29">
        <f>D73/$E$95</f>
        <v>28.61721611721612</v>
      </c>
      <c r="E97" s="29">
        <f t="shared" ref="E97:G97" si="18">E73/$E$95</f>
        <v>47.782874617737001</v>
      </c>
      <c r="F97" s="29">
        <f t="shared" si="18"/>
        <v>73.356807511737102</v>
      </c>
      <c r="G97" s="29">
        <f t="shared" si="18"/>
        <v>104.16666666666667</v>
      </c>
      <c r="H97" s="58" t="s">
        <v>49</v>
      </c>
      <c r="I97" s="49">
        <v>500</v>
      </c>
      <c r="J97" s="50">
        <f>D97/$L$95 * 60</f>
        <v>1.5921008160013419</v>
      </c>
      <c r="K97" s="50">
        <f t="shared" ref="K97:M112" si="19">E97/$L$95 * 60</f>
        <v>2.6583701698371023</v>
      </c>
      <c r="L97" s="50">
        <f t="shared" si="19"/>
        <v>4.0811598382006231</v>
      </c>
      <c r="M97" s="50">
        <f t="shared" si="19"/>
        <v>5.7952469702448841</v>
      </c>
      <c r="N97" s="1"/>
      <c r="O97" s="49">
        <v>500</v>
      </c>
      <c r="P97" s="50">
        <f>J97*$Q$93</f>
        <v>2.5622378956268639</v>
      </c>
      <c r="Q97" s="50">
        <f t="shared" ref="Q97:S112" si="20">K97*$Q$93</f>
        <v>4.2782320826063218</v>
      </c>
      <c r="R97" s="50">
        <f t="shared" si="20"/>
        <v>6.567990098649144</v>
      </c>
      <c r="S97" s="50">
        <f t="shared" si="20"/>
        <v>9.3265459400817843</v>
      </c>
    </row>
    <row r="98" spans="1:19" x14ac:dyDescent="0.45">
      <c r="A98" s="1"/>
      <c r="B98" s="58"/>
      <c r="C98" s="28">
        <v>1000</v>
      </c>
      <c r="D98" s="29">
        <f t="shared" ref="D98:G113" si="21">D74/$E$95</f>
        <v>57.234432234432241</v>
      </c>
      <c r="E98" s="29">
        <f t="shared" si="21"/>
        <v>95.565749235474001</v>
      </c>
      <c r="F98" s="29">
        <f t="shared" si="21"/>
        <v>146.7136150234742</v>
      </c>
      <c r="G98" s="29">
        <f t="shared" si="21"/>
        <v>208.33333333333334</v>
      </c>
      <c r="H98" s="58"/>
      <c r="I98" s="51">
        <v>1000</v>
      </c>
      <c r="J98" s="50">
        <f t="shared" ref="J98:M114" si="22">D98/$L$95 * 60</f>
        <v>3.1842016320026838</v>
      </c>
      <c r="K98" s="50">
        <f t="shared" si="19"/>
        <v>5.3167403396742046</v>
      </c>
      <c r="L98" s="50">
        <f t="shared" si="19"/>
        <v>8.1623196764012462</v>
      </c>
      <c r="M98" s="50">
        <f t="shared" si="19"/>
        <v>11.590493940489768</v>
      </c>
      <c r="N98" s="1"/>
      <c r="O98" s="51">
        <v>1000</v>
      </c>
      <c r="P98" s="50">
        <f t="shared" ref="P98:S114" si="23">J98*$Q$93</f>
        <v>5.1244757912537278</v>
      </c>
      <c r="Q98" s="50">
        <f t="shared" si="20"/>
        <v>8.5564641652126436</v>
      </c>
      <c r="R98" s="50">
        <f t="shared" si="20"/>
        <v>13.135980197298288</v>
      </c>
      <c r="S98" s="50">
        <f t="shared" si="20"/>
        <v>18.653091880163569</v>
      </c>
    </row>
    <row r="99" spans="1:19" x14ac:dyDescent="0.45">
      <c r="A99" s="1"/>
      <c r="B99" s="58"/>
      <c r="C99" s="28">
        <v>1500</v>
      </c>
      <c r="D99" s="29">
        <f t="shared" si="21"/>
        <v>85.85164835164835</v>
      </c>
      <c r="E99" s="29">
        <f t="shared" si="21"/>
        <v>143.348623853211</v>
      </c>
      <c r="F99" s="29">
        <f t="shared" si="21"/>
        <v>220.07042253521132</v>
      </c>
      <c r="G99" s="29">
        <f t="shared" si="21"/>
        <v>312.5</v>
      </c>
      <c r="H99" s="58"/>
      <c r="I99" s="51">
        <v>1500</v>
      </c>
      <c r="J99" s="50">
        <f t="shared" si="22"/>
        <v>4.7763024480040253</v>
      </c>
      <c r="K99" s="50">
        <f t="shared" si="19"/>
        <v>7.9751105095113077</v>
      </c>
      <c r="L99" s="50">
        <f t="shared" si="19"/>
        <v>12.243479514601871</v>
      </c>
      <c r="M99" s="50">
        <f t="shared" si="19"/>
        <v>17.385740910734651</v>
      </c>
      <c r="N99" s="1"/>
      <c r="O99" s="51">
        <v>1500</v>
      </c>
      <c r="P99" s="50">
        <f t="shared" si="23"/>
        <v>7.6867136868805908</v>
      </c>
      <c r="Q99" s="50">
        <f t="shared" si="20"/>
        <v>12.834696247818966</v>
      </c>
      <c r="R99" s="50">
        <f t="shared" si="20"/>
        <v>19.703970295947435</v>
      </c>
      <c r="S99" s="50">
        <f t="shared" si="20"/>
        <v>27.979637820245348</v>
      </c>
    </row>
    <row r="100" spans="1:19" x14ac:dyDescent="0.45">
      <c r="A100" s="1"/>
      <c r="B100" s="58"/>
      <c r="C100" s="28">
        <v>2000</v>
      </c>
      <c r="D100" s="29">
        <f t="shared" si="21"/>
        <v>114.46886446886448</v>
      </c>
      <c r="E100" s="29">
        <f t="shared" si="21"/>
        <v>191.131498470948</v>
      </c>
      <c r="F100" s="29">
        <f t="shared" si="21"/>
        <v>293.42723004694841</v>
      </c>
      <c r="G100" s="29">
        <f t="shared" si="21"/>
        <v>416.66666666666669</v>
      </c>
      <c r="H100" s="58"/>
      <c r="I100" s="51">
        <v>2000</v>
      </c>
      <c r="J100" s="50">
        <f t="shared" si="22"/>
        <v>6.3684032640053676</v>
      </c>
      <c r="K100" s="50">
        <f t="shared" si="19"/>
        <v>10.633480679348409</v>
      </c>
      <c r="L100" s="50">
        <f t="shared" si="19"/>
        <v>16.324639352802492</v>
      </c>
      <c r="M100" s="50">
        <f t="shared" si="19"/>
        <v>23.180987880979536</v>
      </c>
      <c r="N100" s="1"/>
      <c r="O100" s="51">
        <v>2000</v>
      </c>
      <c r="P100" s="50">
        <f t="shared" si="23"/>
        <v>10.248951582507456</v>
      </c>
      <c r="Q100" s="50">
        <f t="shared" si="20"/>
        <v>17.112928330425287</v>
      </c>
      <c r="R100" s="50">
        <f t="shared" si="20"/>
        <v>26.271960394596576</v>
      </c>
      <c r="S100" s="50">
        <f t="shared" si="20"/>
        <v>37.306183760327137</v>
      </c>
    </row>
    <row r="101" spans="1:19" x14ac:dyDescent="0.45">
      <c r="A101" s="1"/>
      <c r="B101" s="58"/>
      <c r="C101" s="28">
        <v>2500</v>
      </c>
      <c r="D101" s="29">
        <f t="shared" si="21"/>
        <v>143.08608058608058</v>
      </c>
      <c r="E101" s="29">
        <f t="shared" si="21"/>
        <v>238.91437308868501</v>
      </c>
      <c r="F101" s="29">
        <f t="shared" si="21"/>
        <v>366.7840375586855</v>
      </c>
      <c r="G101" s="29">
        <f t="shared" si="21"/>
        <v>520.83333333333337</v>
      </c>
      <c r="H101" s="58"/>
      <c r="I101" s="51">
        <v>2500</v>
      </c>
      <c r="J101" s="50">
        <f t="shared" si="22"/>
        <v>7.9605040800067082</v>
      </c>
      <c r="K101" s="50">
        <f t="shared" si="19"/>
        <v>13.291850849185513</v>
      </c>
      <c r="L101" s="50">
        <f t="shared" si="19"/>
        <v>20.405799191003112</v>
      </c>
      <c r="M101" s="50">
        <f t="shared" si="19"/>
        <v>28.976234851224419</v>
      </c>
      <c r="N101" s="1"/>
      <c r="O101" s="51">
        <v>2500</v>
      </c>
      <c r="P101" s="50">
        <f t="shared" si="23"/>
        <v>12.811189478134317</v>
      </c>
      <c r="Q101" s="50">
        <f t="shared" si="20"/>
        <v>21.391160413031614</v>
      </c>
      <c r="R101" s="50">
        <f t="shared" si="20"/>
        <v>32.839950493245716</v>
      </c>
      <c r="S101" s="50">
        <f t="shared" si="20"/>
        <v>46.632729700408916</v>
      </c>
    </row>
    <row r="102" spans="1:19" x14ac:dyDescent="0.45">
      <c r="A102" s="1"/>
      <c r="B102" s="58"/>
      <c r="C102" s="28">
        <v>3000</v>
      </c>
      <c r="D102" s="29">
        <f t="shared" si="21"/>
        <v>171.7032967032967</v>
      </c>
      <c r="E102" s="29">
        <f t="shared" si="21"/>
        <v>286.69724770642199</v>
      </c>
      <c r="F102" s="29">
        <f t="shared" si="21"/>
        <v>440.14084507042264</v>
      </c>
      <c r="G102" s="29">
        <f t="shared" si="21"/>
        <v>625</v>
      </c>
      <c r="H102" s="58"/>
      <c r="I102" s="51">
        <v>3000</v>
      </c>
      <c r="J102" s="50">
        <f t="shared" si="22"/>
        <v>9.5526048960080505</v>
      </c>
      <c r="K102" s="50">
        <f t="shared" si="19"/>
        <v>15.950221019022615</v>
      </c>
      <c r="L102" s="50">
        <f t="shared" si="19"/>
        <v>24.486959029203742</v>
      </c>
      <c r="M102" s="50">
        <f t="shared" si="19"/>
        <v>34.771481821469301</v>
      </c>
      <c r="N102" s="1"/>
      <c r="O102" s="51">
        <v>3000</v>
      </c>
      <c r="P102" s="50">
        <f t="shared" si="23"/>
        <v>15.373427373761182</v>
      </c>
      <c r="Q102" s="50">
        <f t="shared" si="20"/>
        <v>25.669392495637933</v>
      </c>
      <c r="R102" s="50">
        <f t="shared" si="20"/>
        <v>39.407940591894871</v>
      </c>
      <c r="S102" s="50">
        <f t="shared" si="20"/>
        <v>55.959275640490695</v>
      </c>
    </row>
    <row r="103" spans="1:19" x14ac:dyDescent="0.45">
      <c r="A103" s="1"/>
      <c r="B103" s="58"/>
      <c r="C103" s="28">
        <v>3500</v>
      </c>
      <c r="D103" s="29">
        <f t="shared" si="21"/>
        <v>200.32051282051282</v>
      </c>
      <c r="E103" s="29">
        <f t="shared" si="21"/>
        <v>334.48012232415903</v>
      </c>
      <c r="F103" s="29">
        <f t="shared" si="21"/>
        <v>513.49765258215973</v>
      </c>
      <c r="G103" s="29">
        <f t="shared" si="21"/>
        <v>729.16666666666674</v>
      </c>
      <c r="H103" s="58"/>
      <c r="I103" s="51">
        <v>3500</v>
      </c>
      <c r="J103" s="50">
        <f t="shared" si="22"/>
        <v>11.144705712009392</v>
      </c>
      <c r="K103" s="50">
        <f t="shared" si="19"/>
        <v>18.60859118885972</v>
      </c>
      <c r="L103" s="50">
        <f t="shared" si="19"/>
        <v>28.568118867404365</v>
      </c>
      <c r="M103" s="50">
        <f t="shared" si="19"/>
        <v>40.566728791714191</v>
      </c>
      <c r="N103" s="1"/>
      <c r="O103" s="51">
        <v>3500</v>
      </c>
      <c r="P103" s="50">
        <f t="shared" si="23"/>
        <v>17.935665269388043</v>
      </c>
      <c r="Q103" s="50">
        <f t="shared" si="20"/>
        <v>29.947624578244259</v>
      </c>
      <c r="R103" s="50">
        <f t="shared" si="20"/>
        <v>45.975930690544011</v>
      </c>
      <c r="S103" s="50">
        <f t="shared" si="20"/>
        <v>65.285821580572488</v>
      </c>
    </row>
    <row r="104" spans="1:19" x14ac:dyDescent="0.45">
      <c r="A104" s="1"/>
      <c r="B104" s="58"/>
      <c r="C104" s="28">
        <v>4000</v>
      </c>
      <c r="D104" s="29">
        <f t="shared" si="21"/>
        <v>228.93772893772896</v>
      </c>
      <c r="E104" s="29">
        <f t="shared" si="21"/>
        <v>382.26299694189601</v>
      </c>
      <c r="F104" s="29">
        <f t="shared" si="21"/>
        <v>586.85446009389682</v>
      </c>
      <c r="G104" s="29">
        <f t="shared" si="21"/>
        <v>833.33333333333337</v>
      </c>
      <c r="H104" s="58"/>
      <c r="I104" s="51">
        <v>4000</v>
      </c>
      <c r="J104" s="50">
        <f t="shared" si="22"/>
        <v>12.736806528010735</v>
      </c>
      <c r="K104" s="50">
        <f t="shared" si="19"/>
        <v>21.266961358696818</v>
      </c>
      <c r="L104" s="50">
        <f t="shared" si="19"/>
        <v>32.649278705604985</v>
      </c>
      <c r="M104" s="50">
        <f t="shared" si="19"/>
        <v>46.361975761959073</v>
      </c>
      <c r="N104" s="1"/>
      <c r="O104" s="51">
        <v>4000</v>
      </c>
      <c r="P104" s="50">
        <f t="shared" si="23"/>
        <v>20.497903165014911</v>
      </c>
      <c r="Q104" s="50">
        <f t="shared" si="20"/>
        <v>34.225856660850575</v>
      </c>
      <c r="R104" s="50">
        <f t="shared" si="20"/>
        <v>52.543920789193152</v>
      </c>
      <c r="S104" s="50">
        <f t="shared" si="20"/>
        <v>74.612367520654274</v>
      </c>
    </row>
    <row r="105" spans="1:19" x14ac:dyDescent="0.45">
      <c r="A105" s="1"/>
      <c r="B105" s="58"/>
      <c r="C105" s="28">
        <v>4500</v>
      </c>
      <c r="D105" s="29">
        <f t="shared" si="21"/>
        <v>257.55494505494505</v>
      </c>
      <c r="E105" s="29">
        <f t="shared" si="21"/>
        <v>430.04587155963304</v>
      </c>
      <c r="F105" s="29">
        <f t="shared" si="21"/>
        <v>660.21126760563379</v>
      </c>
      <c r="G105" s="29">
        <f t="shared" si="21"/>
        <v>937.5</v>
      </c>
      <c r="H105" s="58"/>
      <c r="I105" s="51">
        <v>4500</v>
      </c>
      <c r="J105" s="50">
        <f t="shared" si="22"/>
        <v>14.328907344012075</v>
      </c>
      <c r="K105" s="50">
        <f t="shared" si="19"/>
        <v>23.925331528533924</v>
      </c>
      <c r="L105" s="50">
        <f t="shared" si="19"/>
        <v>36.730438543805604</v>
      </c>
      <c r="M105" s="50">
        <f t="shared" si="19"/>
        <v>52.157222732203948</v>
      </c>
      <c r="N105" s="1"/>
      <c r="O105" s="51">
        <v>4500</v>
      </c>
      <c r="P105" s="50">
        <f t="shared" si="23"/>
        <v>23.060141060641769</v>
      </c>
      <c r="Q105" s="50">
        <f t="shared" si="20"/>
        <v>38.504088743456904</v>
      </c>
      <c r="R105" s="50">
        <f t="shared" si="20"/>
        <v>59.111910887842292</v>
      </c>
      <c r="S105" s="50">
        <f t="shared" si="20"/>
        <v>83.938913460736032</v>
      </c>
    </row>
    <row r="106" spans="1:19" x14ac:dyDescent="0.45">
      <c r="A106" s="1"/>
      <c r="B106" s="58"/>
      <c r="C106" s="28">
        <v>5000</v>
      </c>
      <c r="D106" s="29">
        <f t="shared" si="21"/>
        <v>286.17216117216117</v>
      </c>
      <c r="E106" s="29">
        <f t="shared" si="21"/>
        <v>477.82874617737002</v>
      </c>
      <c r="F106" s="29">
        <f t="shared" si="21"/>
        <v>733.568075117371</v>
      </c>
      <c r="G106" s="29">
        <f t="shared" si="21"/>
        <v>1041.6666666666667</v>
      </c>
      <c r="H106" s="58"/>
      <c r="I106" s="51">
        <v>5000</v>
      </c>
      <c r="J106" s="50">
        <f t="shared" si="22"/>
        <v>15.921008160013416</v>
      </c>
      <c r="K106" s="50">
        <f t="shared" si="19"/>
        <v>26.583701698371026</v>
      </c>
      <c r="L106" s="50">
        <f t="shared" si="19"/>
        <v>40.811598382006224</v>
      </c>
      <c r="M106" s="50">
        <f t="shared" si="19"/>
        <v>57.952469702448838</v>
      </c>
      <c r="N106" s="1"/>
      <c r="O106" s="51">
        <v>5000</v>
      </c>
      <c r="P106" s="50">
        <f t="shared" si="23"/>
        <v>25.622378956268633</v>
      </c>
      <c r="Q106" s="50">
        <f t="shared" si="20"/>
        <v>42.782320826063227</v>
      </c>
      <c r="R106" s="50">
        <f t="shared" si="20"/>
        <v>65.679900986491432</v>
      </c>
      <c r="S106" s="50">
        <f t="shared" si="20"/>
        <v>93.265459400817832</v>
      </c>
    </row>
    <row r="107" spans="1:19" x14ac:dyDescent="0.45">
      <c r="A107" s="1"/>
      <c r="B107" s="58"/>
      <c r="C107" s="28">
        <v>5500</v>
      </c>
      <c r="D107" s="29">
        <f t="shared" si="21"/>
        <v>314.78937728937728</v>
      </c>
      <c r="E107" s="29">
        <f t="shared" si="21"/>
        <v>525.61162079510711</v>
      </c>
      <c r="F107" s="29">
        <f t="shared" si="21"/>
        <v>806.92488262910808</v>
      </c>
      <c r="G107" s="29">
        <f t="shared" si="21"/>
        <v>1145.8333333333335</v>
      </c>
      <c r="H107" s="58"/>
      <c r="I107" s="51">
        <v>5500</v>
      </c>
      <c r="J107" s="50">
        <f t="shared" si="22"/>
        <v>17.51310897601476</v>
      </c>
      <c r="K107" s="50">
        <f t="shared" si="19"/>
        <v>29.242071868208136</v>
      </c>
      <c r="L107" s="50">
        <f t="shared" si="19"/>
        <v>44.892758220206851</v>
      </c>
      <c r="M107" s="50">
        <f t="shared" si="19"/>
        <v>63.747716672693727</v>
      </c>
      <c r="N107" s="1"/>
      <c r="O107" s="51">
        <v>5500</v>
      </c>
      <c r="P107" s="50">
        <f t="shared" si="23"/>
        <v>28.184616851895498</v>
      </c>
      <c r="Q107" s="50">
        <f t="shared" si="20"/>
        <v>47.060552908669557</v>
      </c>
      <c r="R107" s="50">
        <f t="shared" si="20"/>
        <v>72.24789108514058</v>
      </c>
      <c r="S107" s="50">
        <f t="shared" si="20"/>
        <v>102.59200534089962</v>
      </c>
    </row>
    <row r="108" spans="1:19" x14ac:dyDescent="0.45">
      <c r="A108" s="1"/>
      <c r="B108" s="58"/>
      <c r="C108" s="28">
        <v>6000</v>
      </c>
      <c r="D108" s="29">
        <f t="shared" si="21"/>
        <v>343.4065934065934</v>
      </c>
      <c r="E108" s="29">
        <f t="shared" si="21"/>
        <v>573.39449541284398</v>
      </c>
      <c r="F108" s="29">
        <f t="shared" si="21"/>
        <v>880.28169014084528</v>
      </c>
      <c r="G108" s="29">
        <f t="shared" si="21"/>
        <v>1250</v>
      </c>
      <c r="H108" s="58"/>
      <c r="I108" s="51">
        <v>6000</v>
      </c>
      <c r="J108" s="50">
        <f t="shared" si="22"/>
        <v>19.105209792016101</v>
      </c>
      <c r="K108" s="50">
        <f t="shared" si="19"/>
        <v>31.900442038045231</v>
      </c>
      <c r="L108" s="50">
        <f t="shared" si="19"/>
        <v>48.973918058407484</v>
      </c>
      <c r="M108" s="50">
        <f t="shared" si="19"/>
        <v>69.542963642938602</v>
      </c>
      <c r="N108" s="1"/>
      <c r="O108" s="51">
        <v>6000</v>
      </c>
      <c r="P108" s="50">
        <f t="shared" si="23"/>
        <v>30.746854747522363</v>
      </c>
      <c r="Q108" s="50">
        <f t="shared" si="20"/>
        <v>51.338784991275865</v>
      </c>
      <c r="R108" s="50">
        <f t="shared" si="20"/>
        <v>78.815881183789742</v>
      </c>
      <c r="S108" s="50">
        <f t="shared" si="20"/>
        <v>111.91855128098139</v>
      </c>
    </row>
    <row r="109" spans="1:19" x14ac:dyDescent="0.45">
      <c r="A109" s="1"/>
      <c r="B109" s="58"/>
      <c r="C109" s="28">
        <v>6500</v>
      </c>
      <c r="D109" s="29">
        <f t="shared" si="21"/>
        <v>372.02380952380952</v>
      </c>
      <c r="E109" s="29">
        <f t="shared" si="21"/>
        <v>621.17737003058096</v>
      </c>
      <c r="F109" s="29">
        <f t="shared" si="21"/>
        <v>953.63849765258226</v>
      </c>
      <c r="G109" s="29">
        <f t="shared" si="21"/>
        <v>1354.1666666666667</v>
      </c>
      <c r="H109" s="58"/>
      <c r="I109" s="51">
        <v>6500</v>
      </c>
      <c r="J109" s="50">
        <f t="shared" si="22"/>
        <v>20.697310608017442</v>
      </c>
      <c r="K109" s="50">
        <f t="shared" si="19"/>
        <v>34.558812207882326</v>
      </c>
      <c r="L109" s="50">
        <f t="shared" si="19"/>
        <v>53.055077896608097</v>
      </c>
      <c r="M109" s="50">
        <f t="shared" si="19"/>
        <v>75.338210613183492</v>
      </c>
      <c r="N109" s="1"/>
      <c r="O109" s="51">
        <v>6500</v>
      </c>
      <c r="P109" s="50">
        <f t="shared" si="23"/>
        <v>33.309092643149228</v>
      </c>
      <c r="Q109" s="50">
        <f t="shared" si="20"/>
        <v>55.617017073882181</v>
      </c>
      <c r="R109" s="50">
        <f t="shared" si="20"/>
        <v>85.383871282438861</v>
      </c>
      <c r="S109" s="50">
        <f t="shared" si="20"/>
        <v>121.24509722106318</v>
      </c>
    </row>
    <row r="110" spans="1:19" x14ac:dyDescent="0.45">
      <c r="A110" s="1"/>
      <c r="B110" s="58"/>
      <c r="C110" s="28">
        <v>7000</v>
      </c>
      <c r="D110" s="29">
        <f t="shared" si="21"/>
        <v>400.64102564102564</v>
      </c>
      <c r="E110" s="29">
        <f t="shared" si="21"/>
        <v>668.96024464831805</v>
      </c>
      <c r="F110" s="29">
        <f t="shared" si="21"/>
        <v>1026.9953051643195</v>
      </c>
      <c r="G110" s="29">
        <f t="shared" si="21"/>
        <v>1458.3333333333335</v>
      </c>
      <c r="H110" s="58"/>
      <c r="I110" s="51">
        <v>7000</v>
      </c>
      <c r="J110" s="50">
        <f t="shared" si="22"/>
        <v>22.289411424018784</v>
      </c>
      <c r="K110" s="50">
        <f t="shared" si="19"/>
        <v>37.217182377719439</v>
      </c>
      <c r="L110" s="50">
        <f t="shared" si="19"/>
        <v>57.136237734808731</v>
      </c>
      <c r="M110" s="50">
        <f t="shared" si="19"/>
        <v>81.133457583428381</v>
      </c>
      <c r="N110" s="1"/>
      <c r="O110" s="51">
        <v>7000</v>
      </c>
      <c r="P110" s="50">
        <f t="shared" si="23"/>
        <v>35.871330538776085</v>
      </c>
      <c r="Q110" s="50">
        <f t="shared" si="20"/>
        <v>59.895249156488518</v>
      </c>
      <c r="R110" s="50">
        <f t="shared" si="20"/>
        <v>91.951861381088023</v>
      </c>
      <c r="S110" s="50">
        <f t="shared" si="20"/>
        <v>130.57164316114498</v>
      </c>
    </row>
    <row r="111" spans="1:19" x14ac:dyDescent="0.45">
      <c r="A111" s="1"/>
      <c r="B111" s="58"/>
      <c r="C111" s="28">
        <v>7500</v>
      </c>
      <c r="D111" s="29">
        <f t="shared" si="21"/>
        <v>429.25824175824175</v>
      </c>
      <c r="E111" s="29">
        <f t="shared" si="21"/>
        <v>716.74311926605503</v>
      </c>
      <c r="F111" s="29">
        <f t="shared" si="21"/>
        <v>1100.3521126760563</v>
      </c>
      <c r="G111" s="29">
        <f t="shared" si="21"/>
        <v>1562.5</v>
      </c>
      <c r="H111" s="58"/>
      <c r="I111" s="51">
        <v>7500</v>
      </c>
      <c r="J111" s="50">
        <f t="shared" si="22"/>
        <v>23.881512240020125</v>
      </c>
      <c r="K111" s="50">
        <f t="shared" si="19"/>
        <v>39.875552547556538</v>
      </c>
      <c r="L111" s="50">
        <f t="shared" si="19"/>
        <v>61.217397573009336</v>
      </c>
      <c r="M111" s="50">
        <f t="shared" si="19"/>
        <v>86.928704553673256</v>
      </c>
      <c r="N111" s="1"/>
      <c r="O111" s="51">
        <v>7500</v>
      </c>
      <c r="P111" s="50">
        <f t="shared" si="23"/>
        <v>38.43356843440295</v>
      </c>
      <c r="Q111" s="50">
        <f t="shared" si="20"/>
        <v>64.173481239094826</v>
      </c>
      <c r="R111" s="50">
        <f t="shared" si="20"/>
        <v>98.519851479737142</v>
      </c>
      <c r="S111" s="50">
        <f t="shared" si="20"/>
        <v>139.89818910122673</v>
      </c>
    </row>
    <row r="112" spans="1:19" x14ac:dyDescent="0.45">
      <c r="A112" s="1"/>
      <c r="B112" s="58"/>
      <c r="C112" s="28">
        <v>8000</v>
      </c>
      <c r="D112" s="29">
        <f t="shared" si="21"/>
        <v>457.87545787545793</v>
      </c>
      <c r="E112" s="29">
        <f t="shared" si="21"/>
        <v>764.52599388379201</v>
      </c>
      <c r="F112" s="29">
        <f t="shared" si="21"/>
        <v>1173.7089201877936</v>
      </c>
      <c r="G112" s="29">
        <f t="shared" si="21"/>
        <v>1666.6666666666667</v>
      </c>
      <c r="H112" s="58"/>
      <c r="I112" s="28">
        <v>8000</v>
      </c>
      <c r="J112" s="31">
        <f t="shared" si="22"/>
        <v>25.47361305602147</v>
      </c>
      <c r="K112" s="31">
        <f t="shared" si="19"/>
        <v>42.533922717393637</v>
      </c>
      <c r="L112" s="31">
        <f t="shared" si="19"/>
        <v>65.29855741120997</v>
      </c>
      <c r="M112" s="31">
        <f t="shared" si="19"/>
        <v>92.723951523918146</v>
      </c>
      <c r="N112" s="1"/>
      <c r="O112" s="28">
        <v>8000</v>
      </c>
      <c r="P112" s="31">
        <f t="shared" si="23"/>
        <v>40.995806330029822</v>
      </c>
      <c r="Q112" s="31">
        <f t="shared" si="20"/>
        <v>68.451713321701149</v>
      </c>
      <c r="R112" s="31">
        <f t="shared" si="20"/>
        <v>105.0878415783863</v>
      </c>
      <c r="S112" s="31">
        <f t="shared" si="20"/>
        <v>149.22473504130855</v>
      </c>
    </row>
    <row r="113" spans="1:19" x14ac:dyDescent="0.45">
      <c r="A113" s="1"/>
      <c r="B113" s="58"/>
      <c r="C113" s="28">
        <v>8200</v>
      </c>
      <c r="D113" s="29">
        <f t="shared" si="21"/>
        <v>469.32234432234435</v>
      </c>
      <c r="E113" s="29">
        <f t="shared" si="21"/>
        <v>783.63914373088676</v>
      </c>
      <c r="F113" s="29">
        <f t="shared" si="21"/>
        <v>1203.0516431924884</v>
      </c>
      <c r="G113" s="29">
        <f t="shared" si="21"/>
        <v>1708.3333333333335</v>
      </c>
      <c r="H113" s="58"/>
      <c r="I113" s="28">
        <v>8200</v>
      </c>
      <c r="J113" s="31">
        <f t="shared" si="22"/>
        <v>26.110453382422005</v>
      </c>
      <c r="K113" s="31">
        <f t="shared" si="22"/>
        <v>43.597270785328483</v>
      </c>
      <c r="L113" s="31">
        <f t="shared" si="22"/>
        <v>66.931021346490212</v>
      </c>
      <c r="M113" s="31">
        <f t="shared" si="22"/>
        <v>95.042050312016102</v>
      </c>
      <c r="N113" s="1"/>
      <c r="O113" s="28">
        <v>8200</v>
      </c>
      <c r="P113" s="31">
        <f t="shared" si="23"/>
        <v>42.020701488280565</v>
      </c>
      <c r="Q113" s="31">
        <f t="shared" si="23"/>
        <v>70.163006154743684</v>
      </c>
      <c r="R113" s="31">
        <f t="shared" si="23"/>
        <v>107.71503761784595</v>
      </c>
      <c r="S113" s="31">
        <f t="shared" si="23"/>
        <v>152.95535341734126</v>
      </c>
    </row>
    <row r="114" spans="1:19" x14ac:dyDescent="0.45">
      <c r="A114" s="1"/>
      <c r="B114" s="58"/>
      <c r="C114" s="28">
        <v>8500</v>
      </c>
      <c r="D114" s="29">
        <f t="shared" ref="D114:G114" si="24">D90/$E$95</f>
        <v>486.49267399267399</v>
      </c>
      <c r="E114" s="29">
        <f t="shared" si="24"/>
        <v>812.30886850152899</v>
      </c>
      <c r="F114" s="29">
        <f t="shared" si="24"/>
        <v>1247.0657276995307</v>
      </c>
      <c r="G114" s="29">
        <f t="shared" si="24"/>
        <v>1770.8333333333335</v>
      </c>
      <c r="H114" s="58"/>
      <c r="I114" s="28">
        <v>8500</v>
      </c>
      <c r="J114" s="31">
        <f t="shared" si="22"/>
        <v>27.065713872022808</v>
      </c>
      <c r="K114" s="31">
        <f t="shared" si="22"/>
        <v>45.192292887230742</v>
      </c>
      <c r="L114" s="31">
        <f t="shared" si="22"/>
        <v>69.379717249410604</v>
      </c>
      <c r="M114" s="31">
        <f t="shared" si="22"/>
        <v>98.519198494163021</v>
      </c>
      <c r="N114" s="1"/>
      <c r="O114" s="28">
        <v>8500</v>
      </c>
      <c r="P114" s="31">
        <f t="shared" si="23"/>
        <v>43.55804422565668</v>
      </c>
      <c r="Q114" s="31">
        <f t="shared" si="23"/>
        <v>72.729945404307472</v>
      </c>
      <c r="R114" s="31">
        <f t="shared" si="23"/>
        <v>111.65583167703547</v>
      </c>
      <c r="S114" s="31">
        <f t="shared" si="23"/>
        <v>158.55128098139031</v>
      </c>
    </row>
    <row r="115" spans="1:19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1" customFormat="1" x14ac:dyDescent="0.45"/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</sheetData>
  <mergeCells count="20">
    <mergeCell ref="B46:B63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3:R43"/>
    <mergeCell ref="D44:L44"/>
    <mergeCell ref="A67:R67"/>
    <mergeCell ref="E70:G70"/>
    <mergeCell ref="B73:B90"/>
    <mergeCell ref="A92:R92"/>
    <mergeCell ref="B97:B114"/>
    <mergeCell ref="H97:H114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86D1-C696-4380-8724-6E7F4875A7D0}">
  <dimension ref="A1:AD367"/>
  <sheetViews>
    <sheetView topLeftCell="A14" workbookViewId="0">
      <selection activeCell="K17" sqref="K17:K24"/>
    </sheetView>
  </sheetViews>
  <sheetFormatPr defaultRowHeight="14.25" x14ac:dyDescent="0.45"/>
  <cols>
    <col min="2" max="2" width="10.6640625" customWidth="1"/>
    <col min="3" max="3" width="13.19921875" customWidth="1"/>
    <col min="4" max="6" width="13.1328125" customWidth="1"/>
    <col min="7" max="7" width="10.19921875" customWidth="1"/>
    <col min="8" max="8" width="10.53125" bestFit="1" customWidth="1"/>
    <col min="9" max="9" width="9.796875" customWidth="1"/>
    <col min="10" max="10" width="10.19921875" customWidth="1"/>
    <col min="11" max="12" width="11.6640625" customWidth="1"/>
    <col min="13" max="14" width="10.6640625" customWidth="1"/>
    <col min="19" max="19" width="8.86328125" style="1"/>
    <col min="20" max="21" width="9" style="1" bestFit="1" customWidth="1"/>
    <col min="22" max="22" width="9.19921875" style="1" bestFit="1" customWidth="1"/>
    <col min="23" max="23" width="2.33203125" style="1" customWidth="1"/>
    <col min="24" max="25" width="2" style="1" customWidth="1"/>
    <col min="26" max="26" width="1.33203125" style="1" customWidth="1"/>
    <col min="27" max="27" width="6.796875" style="1" customWidth="1"/>
    <col min="28" max="28" width="7.6640625" style="1" customWidth="1"/>
    <col min="29" max="29" width="11.53125" style="1" customWidth="1"/>
    <col min="30" max="30" width="10.33203125" style="1" customWidth="1"/>
    <col min="31" max="31" width="7" customWidth="1"/>
  </cols>
  <sheetData>
    <row r="1" spans="1:1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45">
      <c r="A2" s="1"/>
      <c r="B2" s="1"/>
      <c r="C2" s="1"/>
      <c r="D2" s="1"/>
      <c r="E2" s="1"/>
      <c r="F2" s="63" t="s">
        <v>44</v>
      </c>
      <c r="G2" s="63"/>
      <c r="H2" s="63"/>
      <c r="I2" s="63"/>
      <c r="J2" s="63"/>
      <c r="K2" s="63"/>
      <c r="L2" s="63"/>
      <c r="M2" s="63"/>
      <c r="N2" s="63"/>
      <c r="O2" s="1"/>
      <c r="P2" s="1"/>
      <c r="Q2" s="1"/>
      <c r="R2" s="1"/>
    </row>
    <row r="3" spans="1:18" x14ac:dyDescent="0.45">
      <c r="A3" s="1"/>
      <c r="B3" s="1"/>
      <c r="C3" s="1"/>
      <c r="D3" s="1"/>
      <c r="E3" s="33" t="s">
        <v>42</v>
      </c>
      <c r="F3" s="1">
        <f t="shared" ref="F3:N3" si="0">C37</f>
        <v>2.95</v>
      </c>
      <c r="G3" s="1">
        <f t="shared" si="0"/>
        <v>3.2</v>
      </c>
      <c r="H3" s="1">
        <f t="shared" si="0"/>
        <v>3.47</v>
      </c>
      <c r="I3" s="1">
        <f t="shared" si="0"/>
        <v>3.75</v>
      </c>
      <c r="J3" s="1">
        <f t="shared" si="0"/>
        <v>3.88</v>
      </c>
      <c r="K3" s="1">
        <f t="shared" si="0"/>
        <v>4.0659999999999998</v>
      </c>
      <c r="L3" s="1">
        <f t="shared" si="0"/>
        <v>4.2</v>
      </c>
      <c r="M3" s="1">
        <f t="shared" si="0"/>
        <v>4.5</v>
      </c>
      <c r="N3" s="1">
        <f t="shared" si="0"/>
        <v>3.9</v>
      </c>
      <c r="O3" s="1"/>
      <c r="P3" s="1"/>
      <c r="Q3" s="1"/>
      <c r="R3" s="1"/>
    </row>
    <row r="4" spans="1:18" x14ac:dyDescent="0.45">
      <c r="A4" s="1"/>
      <c r="B4" s="1"/>
      <c r="C4" s="1"/>
      <c r="D4" s="1"/>
      <c r="E4" s="33" t="s">
        <v>43</v>
      </c>
      <c r="F4" s="23">
        <f>I32</f>
        <v>0.95833333333333337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/>
      <c r="P4" s="1"/>
      <c r="Q4" s="1"/>
      <c r="R4" s="1"/>
    </row>
    <row r="5" spans="1:18" x14ac:dyDescent="0.45">
      <c r="A5" s="1"/>
      <c r="B5" s="63" t="s">
        <v>35</v>
      </c>
      <c r="C5" s="63"/>
      <c r="D5" s="1" t="s">
        <v>36</v>
      </c>
      <c r="E5" s="1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45">
      <c r="A6" s="1"/>
      <c r="B6" s="1" t="s">
        <v>37</v>
      </c>
      <c r="C6" s="1"/>
      <c r="D6" s="1">
        <v>1176.78</v>
      </c>
      <c r="E6" s="1"/>
      <c r="F6" s="34">
        <f>(60000)/(F$3*$D$6)/F4</f>
        <v>18.035050444223955</v>
      </c>
      <c r="G6" s="34">
        <f t="shared" ref="G6:N6" si="1">(60000)/(G$3*$D$6)</f>
        <v>15.933309539591088</v>
      </c>
      <c r="H6" s="34">
        <f t="shared" si="1"/>
        <v>14.693541938527803</v>
      </c>
      <c r="I6" s="34">
        <f t="shared" si="1"/>
        <v>13.596424140451061</v>
      </c>
      <c r="J6" s="34">
        <f t="shared" si="1"/>
        <v>13.140873847085434</v>
      </c>
      <c r="K6" s="34">
        <f t="shared" si="1"/>
        <v>12.53974189047995</v>
      </c>
      <c r="L6" s="34">
        <f t="shared" si="1"/>
        <v>12.139664411117019</v>
      </c>
      <c r="M6" s="34">
        <f t="shared" si="1"/>
        <v>11.330353450375885</v>
      </c>
      <c r="N6" s="34">
        <f t="shared" si="1"/>
        <v>13.073484750433712</v>
      </c>
      <c r="O6" s="1"/>
      <c r="P6" s="1"/>
      <c r="Q6" s="1"/>
      <c r="R6" s="1"/>
    </row>
    <row r="7" spans="1:18" x14ac:dyDescent="0.45">
      <c r="A7" s="1"/>
      <c r="B7" s="1" t="s">
        <v>38</v>
      </c>
      <c r="C7" s="1"/>
      <c r="D7" s="1">
        <v>1078.47</v>
      </c>
      <c r="E7" s="1"/>
      <c r="F7" s="34">
        <f t="shared" ref="F7:N7" si="2">(60000)/(F$3*$D$7)</f>
        <v>18.85910878452572</v>
      </c>
      <c r="G7" s="34">
        <f t="shared" si="2"/>
        <v>17.385740910734651</v>
      </c>
      <c r="H7" s="34">
        <f t="shared" si="2"/>
        <v>16.032959917680369</v>
      </c>
      <c r="I7" s="34">
        <f t="shared" si="2"/>
        <v>14.835832243826902</v>
      </c>
      <c r="J7" s="34">
        <f t="shared" si="2"/>
        <v>14.338755390296621</v>
      </c>
      <c r="K7" s="34">
        <f t="shared" si="2"/>
        <v>13.682826097971198</v>
      </c>
      <c r="L7" s="34">
        <f t="shared" si="2"/>
        <v>13.246278789131162</v>
      </c>
      <c r="M7" s="34">
        <f t="shared" si="2"/>
        <v>12.36319353652242</v>
      </c>
      <c r="N7" s="34">
        <f t="shared" si="2"/>
        <v>14.26522331137202</v>
      </c>
      <c r="O7" s="1"/>
      <c r="P7" s="1"/>
      <c r="Q7" s="1"/>
      <c r="R7" s="1"/>
    </row>
    <row r="8" spans="1:18" x14ac:dyDescent="0.45">
      <c r="A8" s="1"/>
      <c r="B8" s="1" t="s">
        <v>40</v>
      </c>
      <c r="C8" s="1">
        <v>60</v>
      </c>
      <c r="D8" s="1">
        <f>$D$11/C8</f>
        <v>1056</v>
      </c>
      <c r="E8" s="1"/>
      <c r="F8" s="34">
        <f t="shared" ref="F8:N8" si="3">(60000)/(F$3*$D$8)</f>
        <v>19.260400616332817</v>
      </c>
      <c r="G8" s="34">
        <f t="shared" si="3"/>
        <v>17.755681818181817</v>
      </c>
      <c r="H8" s="34">
        <f t="shared" si="3"/>
        <v>16.374115797746921</v>
      </c>
      <c r="I8" s="34">
        <f t="shared" si="3"/>
        <v>15.151515151515152</v>
      </c>
      <c r="J8" s="34">
        <f t="shared" si="3"/>
        <v>14.643861293345831</v>
      </c>
      <c r="K8" s="34">
        <f t="shared" si="3"/>
        <v>13.973974869203596</v>
      </c>
      <c r="L8" s="34">
        <f t="shared" si="3"/>
        <v>13.528138528138529</v>
      </c>
      <c r="M8" s="34">
        <f t="shared" si="3"/>
        <v>12.626262626262626</v>
      </c>
      <c r="N8" s="34">
        <f t="shared" si="3"/>
        <v>14.568764568764569</v>
      </c>
      <c r="O8" s="1"/>
      <c r="P8" s="1"/>
      <c r="Q8" s="1"/>
      <c r="R8" s="1"/>
    </row>
    <row r="9" spans="1:18" x14ac:dyDescent="0.45">
      <c r="A9" s="1"/>
      <c r="B9" s="1" t="s">
        <v>40</v>
      </c>
      <c r="C9" s="1">
        <v>59</v>
      </c>
      <c r="D9" s="34">
        <f>$D$11/C9</f>
        <v>1073.8983050847457</v>
      </c>
      <c r="E9" s="34"/>
      <c r="F9" s="34">
        <f t="shared" ref="F9:N9" si="4">(60000)/(F$3*$D$9)</f>
        <v>18.939393939393938</v>
      </c>
      <c r="G9" s="34">
        <f t="shared" si="4"/>
        <v>17.459753787878789</v>
      </c>
      <c r="H9" s="34">
        <f t="shared" si="4"/>
        <v>16.101213867784473</v>
      </c>
      <c r="I9" s="34">
        <f t="shared" si="4"/>
        <v>14.8989898989899</v>
      </c>
      <c r="J9" s="34">
        <f t="shared" si="4"/>
        <v>14.399796938456733</v>
      </c>
      <c r="K9" s="34">
        <f t="shared" si="4"/>
        <v>13.741075288050205</v>
      </c>
      <c r="L9" s="34">
        <f t="shared" si="4"/>
        <v>13.302669552669554</v>
      </c>
      <c r="M9" s="34">
        <f t="shared" si="4"/>
        <v>12.415824915824917</v>
      </c>
      <c r="N9" s="34">
        <f t="shared" si="4"/>
        <v>14.325951825951828</v>
      </c>
      <c r="O9" s="1"/>
      <c r="P9" s="1"/>
      <c r="Q9" s="1"/>
      <c r="R9" s="1"/>
    </row>
    <row r="10" spans="1:18" x14ac:dyDescent="0.45">
      <c r="A10" s="1"/>
      <c r="B10" s="1" t="s">
        <v>41</v>
      </c>
      <c r="C10" s="1"/>
      <c r="D10" s="1">
        <v>1059.06</v>
      </c>
      <c r="E10" s="1"/>
      <c r="F10" s="34">
        <f t="shared" ref="F10:N10" si="5">(60000)/(F$3*$D$10)</f>
        <v>19.204750487080485</v>
      </c>
      <c r="G10" s="34">
        <f t="shared" si="5"/>
        <v>17.704379355277322</v>
      </c>
      <c r="H10" s="34">
        <f t="shared" si="5"/>
        <v>16.326805169131823</v>
      </c>
      <c r="I10" s="34">
        <f t="shared" si="5"/>
        <v>15.107737049836649</v>
      </c>
      <c r="J10" s="34">
        <f t="shared" si="5"/>
        <v>14.601549983733873</v>
      </c>
      <c r="K10" s="34">
        <f t="shared" si="5"/>
        <v>13.933599099086923</v>
      </c>
      <c r="L10" s="34">
        <f t="shared" si="5"/>
        <v>13.489050937354151</v>
      </c>
      <c r="M10" s="34">
        <f t="shared" si="5"/>
        <v>12.589780874863875</v>
      </c>
      <c r="N10" s="34">
        <f t="shared" si="5"/>
        <v>14.526670240227546</v>
      </c>
      <c r="O10" s="1"/>
      <c r="P10" s="1"/>
      <c r="Q10" s="1"/>
      <c r="R10" s="1"/>
    </row>
    <row r="11" spans="1:18" x14ac:dyDescent="0.45">
      <c r="A11" s="1"/>
      <c r="B11" s="63" t="s">
        <v>39</v>
      </c>
      <c r="C11" s="63"/>
      <c r="D11" s="1">
        <v>63360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4.65" thickBot="1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4.65" thickBot="1" x14ac:dyDescent="0.5">
      <c r="A14" s="66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</row>
    <row r="15" spans="1:18" x14ac:dyDescent="0.45">
      <c r="A15" s="1"/>
      <c r="B15" s="1"/>
      <c r="C15" s="1"/>
      <c r="D15" s="1"/>
      <c r="E15" s="65" t="s">
        <v>15</v>
      </c>
      <c r="F15" s="65"/>
      <c r="G15" s="65"/>
      <c r="H15" s="65"/>
      <c r="I15" s="65"/>
      <c r="J15" s="65"/>
      <c r="K15" s="65"/>
      <c r="L15" s="65"/>
      <c r="M15" s="1"/>
      <c r="N15" s="1"/>
      <c r="O15" s="1"/>
      <c r="P15" s="1"/>
      <c r="Q15" s="1"/>
      <c r="R15" s="1"/>
    </row>
    <row r="16" spans="1:18" x14ac:dyDescent="0.45">
      <c r="A16" s="1"/>
      <c r="B16" s="1"/>
      <c r="C16" s="64" t="s">
        <v>4</v>
      </c>
      <c r="D16" s="64"/>
      <c r="E16" s="64" t="s">
        <v>16</v>
      </c>
      <c r="F16" s="64"/>
      <c r="G16" s="64"/>
      <c r="H16" s="64"/>
      <c r="I16" s="64" t="s">
        <v>9</v>
      </c>
      <c r="J16" s="64"/>
      <c r="K16" s="64"/>
      <c r="L16" s="64"/>
      <c r="M16" s="16" t="s">
        <v>7</v>
      </c>
      <c r="N16" s="17"/>
      <c r="O16" s="17"/>
      <c r="P16" s="17"/>
      <c r="Q16" s="17"/>
      <c r="R16" s="18"/>
    </row>
    <row r="17" spans="1:18" ht="42.75" x14ac:dyDescent="0.45">
      <c r="A17" s="1"/>
      <c r="B17" s="1"/>
      <c r="C17" s="14" t="s">
        <v>17</v>
      </c>
      <c r="D17" s="15" t="s">
        <v>18</v>
      </c>
      <c r="E17" s="14" t="s">
        <v>19</v>
      </c>
      <c r="F17" s="15" t="s">
        <v>20</v>
      </c>
      <c r="G17" s="15" t="s">
        <v>21</v>
      </c>
      <c r="H17" s="8" t="s">
        <v>6</v>
      </c>
      <c r="I17" s="7" t="s">
        <v>10</v>
      </c>
      <c r="J17" s="7" t="s">
        <v>11</v>
      </c>
      <c r="K17" s="7" t="s">
        <v>91</v>
      </c>
      <c r="L17" s="7"/>
      <c r="M17" s="11" t="s">
        <v>8</v>
      </c>
      <c r="N17" s="11" t="s">
        <v>12</v>
      </c>
      <c r="O17" s="11" t="s">
        <v>14</v>
      </c>
      <c r="P17" s="11" t="s">
        <v>13</v>
      </c>
      <c r="Q17" s="11" t="s">
        <v>23</v>
      </c>
      <c r="R17" s="11" t="s">
        <v>22</v>
      </c>
    </row>
    <row r="18" spans="1:18" x14ac:dyDescent="0.45">
      <c r="A18" s="1"/>
      <c r="B18" s="4" t="s">
        <v>0</v>
      </c>
      <c r="C18" s="4">
        <v>3.6269999999999998</v>
      </c>
      <c r="D18" s="4">
        <v>3.2</v>
      </c>
      <c r="E18" s="4">
        <v>3.52</v>
      </c>
      <c r="F18" s="4">
        <v>3.32</v>
      </c>
      <c r="G18" s="4">
        <v>3.64</v>
      </c>
      <c r="H18" s="9">
        <v>2.5830000000000002</v>
      </c>
      <c r="I18" s="4">
        <v>2.5830000000000002</v>
      </c>
      <c r="J18" s="4">
        <v>2.5430000000000001</v>
      </c>
      <c r="K18" s="4">
        <v>2.5830000000000002</v>
      </c>
      <c r="L18" s="4"/>
      <c r="M18" s="4">
        <v>1.611</v>
      </c>
      <c r="N18" s="4">
        <v>2.2389999999999999</v>
      </c>
      <c r="O18" s="4">
        <v>2.3620000000000001</v>
      </c>
      <c r="P18" s="4">
        <v>2.1429999999999998</v>
      </c>
      <c r="Q18" s="4">
        <v>1.6919999999999999</v>
      </c>
      <c r="R18" s="4">
        <v>2.1669999999999998</v>
      </c>
    </row>
    <row r="19" spans="1:18" x14ac:dyDescent="0.45">
      <c r="A19" s="1"/>
      <c r="B19" s="6" t="s">
        <v>5</v>
      </c>
      <c r="C19" s="5">
        <f>1-C20/C18</f>
        <v>0.40115798180314299</v>
      </c>
      <c r="D19" s="5">
        <f t="shared" ref="D19:R19" si="6">1-D20/D18</f>
        <v>0.40125000000000011</v>
      </c>
      <c r="E19" s="5">
        <f t="shared" si="6"/>
        <v>0.37215909090909094</v>
      </c>
      <c r="F19" s="5">
        <f t="shared" si="6"/>
        <v>0.37048192771084343</v>
      </c>
      <c r="G19" s="5">
        <f t="shared" si="6"/>
        <v>0.40109890109890112</v>
      </c>
      <c r="H19" s="10">
        <f t="shared" si="6"/>
        <v>0.36353077816492463</v>
      </c>
      <c r="I19" s="5">
        <f t="shared" si="6"/>
        <v>0.33759194734804487</v>
      </c>
      <c r="J19" s="5">
        <f t="shared" si="6"/>
        <v>0.31970114038537167</v>
      </c>
      <c r="K19" s="5">
        <f t="shared" si="6"/>
        <v>0.33759194734804487</v>
      </c>
      <c r="L19" s="5"/>
      <c r="M19" s="5">
        <f t="shared" si="6"/>
        <v>0.14835505896958401</v>
      </c>
      <c r="N19" s="5">
        <f t="shared" si="6"/>
        <v>0.29968736042876276</v>
      </c>
      <c r="O19" s="5">
        <f t="shared" si="6"/>
        <v>0.33784928027095684</v>
      </c>
      <c r="P19" s="5">
        <f t="shared" si="6"/>
        <v>0.3065795613625758</v>
      </c>
      <c r="Q19" s="5">
        <f t="shared" si="6"/>
        <v>0.14834515366430256</v>
      </c>
      <c r="R19" s="5">
        <f t="shared" si="6"/>
        <v>0.31425934471619743</v>
      </c>
    </row>
    <row r="20" spans="1:18" x14ac:dyDescent="0.45">
      <c r="A20" s="1"/>
      <c r="B20" s="4" t="s">
        <v>1</v>
      </c>
      <c r="C20" s="4">
        <v>2.1720000000000002</v>
      </c>
      <c r="D20" s="4">
        <v>1.9159999999999999</v>
      </c>
      <c r="E20" s="4">
        <v>2.21</v>
      </c>
      <c r="F20" s="4">
        <v>2.09</v>
      </c>
      <c r="G20" s="4">
        <v>2.1800000000000002</v>
      </c>
      <c r="H20" s="9">
        <v>1.6439999999999999</v>
      </c>
      <c r="I20" s="4">
        <v>1.7110000000000001</v>
      </c>
      <c r="J20" s="4">
        <v>1.73</v>
      </c>
      <c r="K20" s="4">
        <v>1.7110000000000001</v>
      </c>
      <c r="L20" s="4"/>
      <c r="M20" s="4">
        <v>1.3720000000000001</v>
      </c>
      <c r="N20" s="4">
        <v>1.5680000000000001</v>
      </c>
      <c r="O20" s="4">
        <v>1.5640000000000001</v>
      </c>
      <c r="P20" s="4">
        <v>1.486</v>
      </c>
      <c r="Q20" s="4">
        <v>1.4410000000000001</v>
      </c>
      <c r="R20" s="4">
        <v>1.486</v>
      </c>
    </row>
    <row r="21" spans="1:18" x14ac:dyDescent="0.45">
      <c r="A21" s="1"/>
      <c r="B21" s="6" t="s">
        <v>5</v>
      </c>
      <c r="C21" s="5">
        <f>1-C22/C20</f>
        <v>0.34990791896869256</v>
      </c>
      <c r="D21" s="5">
        <f t="shared" ref="D21:R21" si="7">1-D22/D20</f>
        <v>0.29175365344467641</v>
      </c>
      <c r="E21" s="5">
        <f t="shared" si="7"/>
        <v>0.3529411764705882</v>
      </c>
      <c r="F21" s="5">
        <f t="shared" si="7"/>
        <v>0.35406698564593297</v>
      </c>
      <c r="G21" s="5">
        <f t="shared" si="7"/>
        <v>0.3486238532110093</v>
      </c>
      <c r="H21" s="10">
        <f t="shared" si="7"/>
        <v>0.23965936739659366</v>
      </c>
      <c r="I21" s="5">
        <f t="shared" si="7"/>
        <v>0.26943308007013445</v>
      </c>
      <c r="J21" s="5">
        <f t="shared" si="7"/>
        <v>0.2774566473988439</v>
      </c>
      <c r="K21" s="5">
        <f t="shared" si="7"/>
        <v>0.26943308007013445</v>
      </c>
      <c r="L21" s="5"/>
      <c r="M21" s="5">
        <f t="shared" si="7"/>
        <v>0.1690962099125366</v>
      </c>
      <c r="N21" s="5">
        <f t="shared" si="7"/>
        <v>0.20663265306122447</v>
      </c>
      <c r="O21" s="5">
        <f t="shared" si="7"/>
        <v>0.23593350383631717</v>
      </c>
      <c r="P21" s="5">
        <f t="shared" si="7"/>
        <v>0.19582772543741578</v>
      </c>
      <c r="Q21" s="5">
        <f t="shared" si="7"/>
        <v>0.16932685634975708</v>
      </c>
      <c r="R21" s="5">
        <f t="shared" si="7"/>
        <v>0.20121130551816957</v>
      </c>
    </row>
    <row r="22" spans="1:18" x14ac:dyDescent="0.45">
      <c r="A22" s="1"/>
      <c r="B22" s="4" t="s">
        <v>2</v>
      </c>
      <c r="C22" s="4">
        <v>1.4119999999999999</v>
      </c>
      <c r="D22" s="4">
        <v>1.357</v>
      </c>
      <c r="E22" s="4">
        <v>1.43</v>
      </c>
      <c r="F22" s="4">
        <v>1.35</v>
      </c>
      <c r="G22" s="4">
        <v>1.42</v>
      </c>
      <c r="H22" s="9">
        <v>1.25</v>
      </c>
      <c r="I22" s="4">
        <v>1.25</v>
      </c>
      <c r="J22" s="4">
        <v>1.25</v>
      </c>
      <c r="K22" s="4">
        <v>1.25</v>
      </c>
      <c r="L22" s="4"/>
      <c r="M22" s="4">
        <v>1.1399999999999999</v>
      </c>
      <c r="N22" s="4">
        <v>1.244</v>
      </c>
      <c r="O22" s="4">
        <v>1.1950000000000001</v>
      </c>
      <c r="P22" s="4">
        <v>1.1950000000000001</v>
      </c>
      <c r="Q22" s="4">
        <v>1.1970000000000001</v>
      </c>
      <c r="R22" s="4">
        <v>1.1870000000000001</v>
      </c>
    </row>
    <row r="23" spans="1:18" x14ac:dyDescent="0.45">
      <c r="A23" s="1"/>
      <c r="B23" s="6" t="s">
        <v>5</v>
      </c>
      <c r="C23" s="5">
        <f>1-C24/C22</f>
        <v>0.291784702549575</v>
      </c>
      <c r="D23" s="5">
        <f t="shared" ref="D23:R23" si="8">1-D24/D22</f>
        <v>0.26308032424465733</v>
      </c>
      <c r="E23" s="5">
        <f t="shared" si="8"/>
        <v>0.30069930069930062</v>
      </c>
      <c r="F23" s="5">
        <f t="shared" si="8"/>
        <v>0.2592592592592593</v>
      </c>
      <c r="G23" s="5">
        <f t="shared" si="8"/>
        <v>0.29577464788732388</v>
      </c>
      <c r="H23" s="10">
        <f t="shared" si="8"/>
        <v>0.19999999999999996</v>
      </c>
      <c r="I23" s="5">
        <f t="shared" si="8"/>
        <v>0.19999999999999996</v>
      </c>
      <c r="J23" s="5">
        <f t="shared" si="8"/>
        <v>0.19999999999999996</v>
      </c>
      <c r="K23" s="5">
        <f t="shared" si="8"/>
        <v>0.19999999999999996</v>
      </c>
      <c r="L23" s="5"/>
      <c r="M23" s="5">
        <f t="shared" si="8"/>
        <v>0.12280701754385959</v>
      </c>
      <c r="N23" s="5">
        <f t="shared" si="8"/>
        <v>0.1961414790996785</v>
      </c>
      <c r="O23" s="5">
        <f t="shared" si="8"/>
        <v>0.16317991631799167</v>
      </c>
      <c r="P23" s="5">
        <f t="shared" si="8"/>
        <v>0.16317991631799167</v>
      </c>
      <c r="Q23" s="5">
        <f t="shared" si="8"/>
        <v>0.16457811194653305</v>
      </c>
      <c r="R23" s="5">
        <f t="shared" si="8"/>
        <v>0.15754001684919972</v>
      </c>
    </row>
    <row r="24" spans="1:18" x14ac:dyDescent="0.45">
      <c r="A24" s="1"/>
      <c r="B24" s="4" t="s">
        <v>3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13">
        <v>1</v>
      </c>
      <c r="J24" s="13">
        <v>1</v>
      </c>
      <c r="K24" s="13">
        <v>1</v>
      </c>
      <c r="L24" s="13"/>
      <c r="M24" s="13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</row>
    <row r="25" spans="1:18" x14ac:dyDescent="0.45">
      <c r="A25" s="1"/>
      <c r="B25" s="1"/>
      <c r="C25" s="1"/>
      <c r="D25" s="1"/>
      <c r="E25" s="1"/>
      <c r="F25" s="1"/>
      <c r="G25" s="1"/>
      <c r="H25" s="1"/>
      <c r="I25" s="12"/>
      <c r="J25" s="12"/>
      <c r="K25" s="12"/>
      <c r="L25" s="12"/>
      <c r="M25" s="12"/>
      <c r="N25" s="12"/>
      <c r="O25" s="1"/>
      <c r="P25" s="1"/>
      <c r="Q25" s="1"/>
      <c r="R25" s="1"/>
    </row>
    <row r="26" spans="1:18" ht="14.65" thickBo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4.65" thickBot="1" x14ac:dyDescent="0.5">
      <c r="A27" s="66" t="s">
        <v>45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8"/>
    </row>
    <row r="28" spans="1:18" x14ac:dyDescent="0.45">
      <c r="A28" s="1"/>
      <c r="B28" s="1"/>
      <c r="C28" s="43" t="s">
        <v>28</v>
      </c>
      <c r="D28" s="42"/>
      <c r="E28" s="42"/>
      <c r="F28" s="42"/>
      <c r="G28" s="42"/>
      <c r="H28" s="42"/>
      <c r="I28" s="42"/>
      <c r="J28" s="42"/>
      <c r="K28" s="42"/>
      <c r="L28" s="20"/>
      <c r="M28" s="1"/>
      <c r="N28" s="1"/>
      <c r="O28" s="1"/>
      <c r="P28" s="1"/>
      <c r="Q28" s="1"/>
      <c r="R28" s="1"/>
    </row>
    <row r="29" spans="1:18" x14ac:dyDescent="0.45">
      <c r="A29" s="1"/>
      <c r="B29" s="1"/>
      <c r="C29" s="1"/>
      <c r="D29" s="1"/>
      <c r="E29" s="1"/>
      <c r="F29" s="1"/>
      <c r="G29" s="24" t="s">
        <v>27</v>
      </c>
      <c r="H29" s="12"/>
      <c r="I29" s="24" t="s">
        <v>27</v>
      </c>
      <c r="J29" s="24" t="s">
        <v>27</v>
      </c>
      <c r="K29" s="1"/>
      <c r="L29" s="1"/>
      <c r="M29" s="1"/>
      <c r="N29" s="1"/>
      <c r="O29" s="1"/>
      <c r="P29" s="1"/>
      <c r="Q29" s="1"/>
      <c r="R29" s="1"/>
    </row>
    <row r="30" spans="1:18" x14ac:dyDescent="0.45">
      <c r="A30" s="1"/>
      <c r="B30" s="4" t="s">
        <v>24</v>
      </c>
      <c r="C30" s="4">
        <v>22</v>
      </c>
      <c r="D30" s="4">
        <v>22</v>
      </c>
      <c r="E30" s="4">
        <v>22</v>
      </c>
      <c r="F30" s="4">
        <v>23</v>
      </c>
      <c r="G30" s="4">
        <v>23</v>
      </c>
      <c r="H30" s="4">
        <v>23</v>
      </c>
      <c r="I30" s="4">
        <v>24</v>
      </c>
      <c r="J30" s="4">
        <v>24</v>
      </c>
      <c r="K30" s="4">
        <v>24</v>
      </c>
      <c r="L30" s="1"/>
      <c r="M30" s="1"/>
      <c r="N30" s="1"/>
      <c r="O30" s="1"/>
      <c r="P30" s="1"/>
      <c r="Q30" s="1"/>
      <c r="R30" s="1"/>
    </row>
    <row r="31" spans="1:18" x14ac:dyDescent="0.45">
      <c r="A31" s="1"/>
      <c r="B31" s="4" t="s">
        <v>25</v>
      </c>
      <c r="C31" s="4">
        <v>23</v>
      </c>
      <c r="D31" s="4">
        <v>24</v>
      </c>
      <c r="E31" s="4">
        <v>25</v>
      </c>
      <c r="F31" s="4">
        <v>23</v>
      </c>
      <c r="G31" s="4">
        <v>24</v>
      </c>
      <c r="H31" s="4">
        <v>25</v>
      </c>
      <c r="I31" s="4">
        <v>23</v>
      </c>
      <c r="J31" s="4">
        <v>24</v>
      </c>
      <c r="K31" s="4">
        <v>25</v>
      </c>
      <c r="L31" s="1"/>
      <c r="M31" s="1"/>
      <c r="N31" s="1"/>
      <c r="O31" s="1"/>
      <c r="P31" s="1"/>
      <c r="Q31" s="1"/>
      <c r="R31" s="1"/>
    </row>
    <row r="32" spans="1:18" x14ac:dyDescent="0.45">
      <c r="A32" s="1"/>
      <c r="B32" s="21" t="s">
        <v>26</v>
      </c>
      <c r="C32" s="22">
        <f t="shared" ref="C32:E32" si="9">C31/C30</f>
        <v>1.0454545454545454</v>
      </c>
      <c r="D32" s="22">
        <f t="shared" si="9"/>
        <v>1.0909090909090908</v>
      </c>
      <c r="E32" s="22">
        <f t="shared" si="9"/>
        <v>1.1363636363636365</v>
      </c>
      <c r="F32" s="22">
        <f>F31/F30</f>
        <v>1</v>
      </c>
      <c r="G32" s="22">
        <f>G31/G30</f>
        <v>1.0434782608695652</v>
      </c>
      <c r="H32" s="22">
        <f>H31/H30</f>
        <v>1.0869565217391304</v>
      </c>
      <c r="I32" s="22">
        <f t="shared" ref="I32:K32" si="10">I31/I30</f>
        <v>0.95833333333333337</v>
      </c>
      <c r="J32" s="22">
        <f>J31/J30</f>
        <v>1</v>
      </c>
      <c r="K32" s="22">
        <f t="shared" si="10"/>
        <v>1.0416666666666667</v>
      </c>
      <c r="L32" s="23"/>
      <c r="M32" s="23"/>
      <c r="N32" s="23"/>
      <c r="O32" s="1"/>
      <c r="P32" s="1"/>
      <c r="Q32" s="1"/>
      <c r="R32" s="1"/>
    </row>
    <row r="33" spans="1:22" ht="14.65" thickBo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2" ht="14.65" thickBot="1" x14ac:dyDescent="0.5">
      <c r="A34" s="66" t="s">
        <v>47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8"/>
    </row>
    <row r="35" spans="1:22" ht="58.9" x14ac:dyDescent="0.45">
      <c r="A35" s="1"/>
      <c r="B35" s="1"/>
      <c r="C35" s="39" t="s">
        <v>32</v>
      </c>
      <c r="D35" s="39" t="s">
        <v>33</v>
      </c>
      <c r="E35" s="40" t="s">
        <v>31</v>
      </c>
      <c r="F35" s="1"/>
      <c r="G35" s="41" t="s">
        <v>34</v>
      </c>
      <c r="H35" s="1"/>
      <c r="I35" s="1"/>
      <c r="J35" s="1"/>
      <c r="K35" s="1"/>
      <c r="L35" s="1"/>
      <c r="M35" s="1"/>
      <c r="N35" s="1"/>
      <c r="P35" s="1"/>
      <c r="Q35" s="1"/>
      <c r="R35" s="1"/>
    </row>
    <row r="36" spans="1:22" x14ac:dyDescent="0.45">
      <c r="A36" s="1"/>
      <c r="B36" s="1"/>
      <c r="C36" s="1"/>
      <c r="D36" s="1"/>
      <c r="E36" s="60" t="s">
        <v>30</v>
      </c>
      <c r="F36" s="61"/>
      <c r="G36" s="61"/>
      <c r="H36" s="61"/>
      <c r="I36" s="61"/>
      <c r="J36" s="62"/>
      <c r="K36" s="26" t="s">
        <v>29</v>
      </c>
      <c r="L36" s="1"/>
      <c r="M36" s="1"/>
      <c r="N36" s="1"/>
      <c r="O36" s="1"/>
      <c r="P36" s="1"/>
      <c r="Q36" s="1"/>
      <c r="R36" s="1"/>
    </row>
    <row r="37" spans="1:22" x14ac:dyDescent="0.45">
      <c r="A37" s="1"/>
      <c r="B37" s="1"/>
      <c r="C37" s="4">
        <v>2.95</v>
      </c>
      <c r="D37" s="4">
        <v>3.2</v>
      </c>
      <c r="E37" s="19">
        <v>3.47</v>
      </c>
      <c r="F37" s="4">
        <v>3.75</v>
      </c>
      <c r="G37" s="4">
        <v>3.88</v>
      </c>
      <c r="H37" s="4">
        <v>4.0659999999999998</v>
      </c>
      <c r="I37" s="4">
        <v>4.2</v>
      </c>
      <c r="J37" s="4">
        <v>4.5</v>
      </c>
      <c r="K37" s="4">
        <v>3.9</v>
      </c>
      <c r="L37" s="53">
        <f>L38/L39</f>
        <v>4.333333333333333</v>
      </c>
      <c r="M37" s="53">
        <f t="shared" ref="M37:V37" si="11">M38/M39</f>
        <v>4.2666666666666666</v>
      </c>
      <c r="N37" s="53">
        <f t="shared" si="11"/>
        <v>4.1333333333333337</v>
      </c>
      <c r="O37" s="53">
        <f t="shared" si="11"/>
        <v>3.9375</v>
      </c>
      <c r="P37" s="53">
        <f t="shared" si="11"/>
        <v>3.7647058823529411</v>
      </c>
      <c r="Q37" s="53">
        <f t="shared" si="11"/>
        <v>3.6470588235294117</v>
      </c>
      <c r="R37" s="53">
        <f t="shared" si="11"/>
        <v>3.4444444444444446</v>
      </c>
      <c r="S37" s="53">
        <f t="shared" si="11"/>
        <v>3.2105263157894739</v>
      </c>
      <c r="T37" s="53">
        <f t="shared" si="11"/>
        <v>3.1052631578947367</v>
      </c>
      <c r="U37" s="53">
        <f t="shared" si="11"/>
        <v>2.95</v>
      </c>
      <c r="V37" s="53">
        <f t="shared" si="11"/>
        <v>2.7619047619047619</v>
      </c>
    </row>
    <row r="38" spans="1:22" x14ac:dyDescent="0.45">
      <c r="A38" s="1"/>
      <c r="B38" s="1" t="s">
        <v>66</v>
      </c>
      <c r="C38" s="1"/>
      <c r="D38" s="1"/>
      <c r="F38" s="1"/>
      <c r="G38" s="1"/>
      <c r="H38" s="1"/>
      <c r="I38" s="1"/>
      <c r="J38" s="1"/>
      <c r="K38" s="1"/>
      <c r="L38" s="4">
        <v>65</v>
      </c>
      <c r="M38" s="4">
        <v>64</v>
      </c>
      <c r="N38" s="4">
        <v>62</v>
      </c>
      <c r="O38" s="4">
        <v>63</v>
      </c>
      <c r="P38" s="4">
        <v>64</v>
      </c>
      <c r="Q38" s="4">
        <v>62</v>
      </c>
      <c r="R38" s="4">
        <v>62</v>
      </c>
      <c r="S38" s="4">
        <v>61</v>
      </c>
      <c r="T38" s="4">
        <v>59</v>
      </c>
      <c r="U38" s="4">
        <v>59</v>
      </c>
      <c r="V38" s="4">
        <v>58</v>
      </c>
    </row>
    <row r="39" spans="1:22" x14ac:dyDescent="0.45">
      <c r="A39" s="1"/>
      <c r="B39" s="1" t="s">
        <v>67</v>
      </c>
      <c r="C39" s="1"/>
      <c r="D39" s="1"/>
      <c r="F39" s="1"/>
      <c r="G39" s="1"/>
      <c r="H39" s="1"/>
      <c r="I39" s="1"/>
      <c r="J39" s="1"/>
      <c r="K39" s="1"/>
      <c r="L39" s="4">
        <v>15</v>
      </c>
      <c r="M39" s="4">
        <v>15</v>
      </c>
      <c r="N39" s="4">
        <v>15</v>
      </c>
      <c r="O39" s="4">
        <v>16</v>
      </c>
      <c r="P39" s="4">
        <v>17</v>
      </c>
      <c r="Q39" s="4">
        <v>17</v>
      </c>
      <c r="R39" s="4">
        <v>18</v>
      </c>
      <c r="S39" s="4">
        <v>19</v>
      </c>
      <c r="T39" s="4">
        <v>19</v>
      </c>
      <c r="U39" s="4">
        <v>20</v>
      </c>
      <c r="V39" s="4">
        <v>21</v>
      </c>
    </row>
    <row r="40" spans="1:22" ht="28.5" x14ac:dyDescent="0.45">
      <c r="A40" s="1"/>
      <c r="B40" s="1" t="s">
        <v>68</v>
      </c>
      <c r="C40" s="1"/>
      <c r="D40" s="1"/>
      <c r="F40" s="1"/>
      <c r="G40" s="1"/>
      <c r="H40" s="1"/>
      <c r="I40" s="1"/>
      <c r="J40" s="1"/>
      <c r="K40" s="1"/>
      <c r="L40" s="11" t="s">
        <v>80</v>
      </c>
      <c r="M40" s="4" t="s">
        <v>70</v>
      </c>
      <c r="N40" s="4" t="s">
        <v>71</v>
      </c>
      <c r="O40" s="4" t="s">
        <v>72</v>
      </c>
      <c r="P40" s="4" t="s">
        <v>73</v>
      </c>
      <c r="Q40" s="4" t="s">
        <v>74</v>
      </c>
      <c r="R40" s="4" t="s">
        <v>75</v>
      </c>
      <c r="S40" s="4" t="s">
        <v>76</v>
      </c>
      <c r="T40" s="4" t="s">
        <v>77</v>
      </c>
      <c r="U40" s="4" t="s">
        <v>78</v>
      </c>
      <c r="V40" s="4" t="s">
        <v>79</v>
      </c>
    </row>
    <row r="41" spans="1:22" ht="28.5" x14ac:dyDescent="0.45">
      <c r="A41" s="1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1" t="s">
        <v>81</v>
      </c>
      <c r="M41" s="4" t="s">
        <v>82</v>
      </c>
      <c r="N41" s="4" t="s">
        <v>82</v>
      </c>
      <c r="O41" s="11" t="s">
        <v>83</v>
      </c>
      <c r="P41" s="11" t="s">
        <v>84</v>
      </c>
      <c r="Q41" s="11" t="s">
        <v>85</v>
      </c>
      <c r="R41" s="11" t="s">
        <v>86</v>
      </c>
      <c r="S41" s="4" t="s">
        <v>87</v>
      </c>
      <c r="T41" s="4" t="s">
        <v>87</v>
      </c>
      <c r="U41" s="4" t="s">
        <v>88</v>
      </c>
      <c r="V41" s="4" t="s">
        <v>89</v>
      </c>
    </row>
    <row r="42" spans="1:22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22" ht="14.65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2" ht="14.65" thickBot="1" x14ac:dyDescent="0.5">
      <c r="A44" s="66" t="s">
        <v>48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8"/>
    </row>
    <row r="45" spans="1:22" x14ac:dyDescent="0.45">
      <c r="A45" s="1"/>
      <c r="B45" s="1"/>
      <c r="C45" s="1"/>
      <c r="D45" s="59" t="s">
        <v>50</v>
      </c>
      <c r="E45" s="59"/>
      <c r="F45" s="59"/>
      <c r="G45" s="59"/>
      <c r="H45" s="59"/>
      <c r="I45" s="59"/>
      <c r="J45" s="59"/>
      <c r="K45" s="59"/>
      <c r="L45" s="59"/>
      <c r="M45" s="1"/>
      <c r="N45" s="1"/>
      <c r="O45" s="1"/>
      <c r="P45" s="1"/>
      <c r="Q45" s="1"/>
      <c r="R45" s="1"/>
    </row>
    <row r="46" spans="1:22" x14ac:dyDescent="0.45">
      <c r="A46" s="1"/>
      <c r="B46" s="1"/>
      <c r="C46" s="1" t="s">
        <v>57</v>
      </c>
      <c r="D46" s="22">
        <f>C32</f>
        <v>1.0454545454545454</v>
      </c>
      <c r="E46" s="22">
        <f t="shared" ref="E46:K46" si="12">D32</f>
        <v>1.0909090909090908</v>
      </c>
      <c r="F46" s="22">
        <f t="shared" si="12"/>
        <v>1.1363636363636365</v>
      </c>
      <c r="G46" s="22">
        <f t="shared" si="12"/>
        <v>1</v>
      </c>
      <c r="H46" s="22">
        <f t="shared" si="12"/>
        <v>1.0434782608695652</v>
      </c>
      <c r="I46" s="22">
        <f t="shared" si="12"/>
        <v>1.0869565217391304</v>
      </c>
      <c r="J46" s="22">
        <f t="shared" si="12"/>
        <v>0.95833333333333337</v>
      </c>
      <c r="K46" s="22">
        <f t="shared" si="12"/>
        <v>1</v>
      </c>
      <c r="L46" s="22">
        <f>K32</f>
        <v>1.0416666666666667</v>
      </c>
      <c r="M46" s="1"/>
      <c r="N46" s="1"/>
      <c r="O46" s="1"/>
      <c r="P46" s="1"/>
      <c r="Q46" s="1"/>
      <c r="R46" s="1"/>
    </row>
    <row r="47" spans="1:22" x14ac:dyDescent="0.45">
      <c r="A47" s="1"/>
      <c r="B47" s="58" t="s">
        <v>49</v>
      </c>
      <c r="C47" s="21">
        <v>500</v>
      </c>
      <c r="D47" s="29">
        <f>$C47/D$46</f>
        <v>478.26086956521743</v>
      </c>
      <c r="E47" s="29">
        <f t="shared" ref="E47:L47" si="13">$C47/E46</f>
        <v>458.33333333333337</v>
      </c>
      <c r="F47" s="29">
        <f t="shared" si="13"/>
        <v>439.99999999999994</v>
      </c>
      <c r="G47" s="29">
        <f t="shared" si="13"/>
        <v>500</v>
      </c>
      <c r="H47" s="29">
        <f t="shared" si="13"/>
        <v>479.16666666666669</v>
      </c>
      <c r="I47" s="29">
        <f t="shared" si="13"/>
        <v>460</v>
      </c>
      <c r="J47" s="29">
        <f t="shared" si="13"/>
        <v>521.73913043478262</v>
      </c>
      <c r="K47" s="29">
        <f t="shared" si="13"/>
        <v>500</v>
      </c>
      <c r="L47" s="29">
        <f t="shared" si="13"/>
        <v>479.99999999999994</v>
      </c>
      <c r="M47" s="1"/>
      <c r="N47" s="1"/>
      <c r="O47" s="1"/>
      <c r="P47" s="1"/>
      <c r="Q47" s="1"/>
      <c r="R47" s="1"/>
    </row>
    <row r="48" spans="1:22" x14ac:dyDescent="0.45">
      <c r="A48" s="1"/>
      <c r="B48" s="58"/>
      <c r="C48" s="21">
        <v>1000</v>
      </c>
      <c r="D48" s="29">
        <f>$C48/D$46</f>
        <v>956.52173913043487</v>
      </c>
      <c r="E48" s="29">
        <f t="shared" ref="E48:L49" si="14">$C48/E$46</f>
        <v>916.66666666666674</v>
      </c>
      <c r="F48" s="29">
        <f t="shared" si="14"/>
        <v>879.99999999999989</v>
      </c>
      <c r="G48" s="29">
        <f t="shared" si="14"/>
        <v>1000</v>
      </c>
      <c r="H48" s="29">
        <f t="shared" si="14"/>
        <v>958.33333333333337</v>
      </c>
      <c r="I48" s="29">
        <f t="shared" si="14"/>
        <v>920</v>
      </c>
      <c r="J48" s="29">
        <f t="shared" si="14"/>
        <v>1043.4782608695652</v>
      </c>
      <c r="K48" s="29">
        <f t="shared" si="14"/>
        <v>1000</v>
      </c>
      <c r="L48" s="29">
        <f>$C48/L$46</f>
        <v>959.99999999999989</v>
      </c>
      <c r="M48" s="1"/>
      <c r="N48" s="1"/>
      <c r="O48" s="1"/>
      <c r="P48" s="1"/>
      <c r="Q48" s="1"/>
      <c r="R48" s="1"/>
    </row>
    <row r="49" spans="1:18" x14ac:dyDescent="0.45">
      <c r="A49" s="1"/>
      <c r="B49" s="58"/>
      <c r="C49" s="21">
        <v>1500</v>
      </c>
      <c r="D49" s="29">
        <f>$C49/D$46</f>
        <v>1434.7826086956522</v>
      </c>
      <c r="E49" s="29">
        <f t="shared" si="14"/>
        <v>1375</v>
      </c>
      <c r="F49" s="29">
        <f t="shared" si="14"/>
        <v>1319.9999999999998</v>
      </c>
      <c r="G49" s="29">
        <f t="shared" si="14"/>
        <v>1500</v>
      </c>
      <c r="H49" s="29">
        <f t="shared" si="14"/>
        <v>1437.5</v>
      </c>
      <c r="I49" s="29">
        <f t="shared" si="14"/>
        <v>1380</v>
      </c>
      <c r="J49" s="29">
        <f t="shared" si="14"/>
        <v>1565.2173913043478</v>
      </c>
      <c r="K49" s="29">
        <f t="shared" si="14"/>
        <v>1500</v>
      </c>
      <c r="L49" s="29">
        <f t="shared" si="14"/>
        <v>1440</v>
      </c>
      <c r="M49" s="1"/>
      <c r="N49" s="1"/>
      <c r="O49" s="1"/>
      <c r="P49" s="1"/>
      <c r="Q49" s="1"/>
      <c r="R49" s="1"/>
    </row>
    <row r="50" spans="1:18" x14ac:dyDescent="0.45">
      <c r="A50" s="1"/>
      <c r="B50" s="58"/>
      <c r="C50" s="21">
        <v>2000</v>
      </c>
      <c r="D50" s="29">
        <f t="shared" ref="D50:L64" si="15">$C50/D$46</f>
        <v>1913.0434782608697</v>
      </c>
      <c r="E50" s="29">
        <f t="shared" si="15"/>
        <v>1833.3333333333335</v>
      </c>
      <c r="F50" s="29">
        <f t="shared" si="15"/>
        <v>1759.9999999999998</v>
      </c>
      <c r="G50" s="29">
        <f t="shared" si="15"/>
        <v>2000</v>
      </c>
      <c r="H50" s="29">
        <f t="shared" si="15"/>
        <v>1916.6666666666667</v>
      </c>
      <c r="I50" s="29">
        <f t="shared" si="15"/>
        <v>1840</v>
      </c>
      <c r="J50" s="29">
        <f t="shared" si="15"/>
        <v>2086.9565217391305</v>
      </c>
      <c r="K50" s="29">
        <f t="shared" si="15"/>
        <v>2000</v>
      </c>
      <c r="L50" s="29">
        <f t="shared" si="15"/>
        <v>1919.9999999999998</v>
      </c>
      <c r="M50" s="1"/>
      <c r="N50" s="1"/>
      <c r="O50" s="1"/>
      <c r="P50" s="1"/>
      <c r="Q50" s="1"/>
      <c r="R50" s="1"/>
    </row>
    <row r="51" spans="1:18" x14ac:dyDescent="0.45">
      <c r="A51" s="1"/>
      <c r="B51" s="58"/>
      <c r="C51" s="21">
        <v>2500</v>
      </c>
      <c r="D51" s="29">
        <f t="shared" si="15"/>
        <v>2391.304347826087</v>
      </c>
      <c r="E51" s="29">
        <f t="shared" si="15"/>
        <v>2291.666666666667</v>
      </c>
      <c r="F51" s="29">
        <f t="shared" si="15"/>
        <v>2200</v>
      </c>
      <c r="G51" s="29">
        <f t="shared" si="15"/>
        <v>2500</v>
      </c>
      <c r="H51" s="29">
        <f t="shared" si="15"/>
        <v>2395.8333333333335</v>
      </c>
      <c r="I51" s="29">
        <f t="shared" si="15"/>
        <v>2300</v>
      </c>
      <c r="J51" s="29">
        <f t="shared" si="15"/>
        <v>2608.695652173913</v>
      </c>
      <c r="K51" s="29">
        <f t="shared" si="15"/>
        <v>2500</v>
      </c>
      <c r="L51" s="29">
        <f t="shared" si="15"/>
        <v>2400</v>
      </c>
      <c r="M51" s="1"/>
      <c r="N51" s="1"/>
      <c r="O51" s="1"/>
      <c r="P51" s="1"/>
      <c r="Q51" s="1"/>
      <c r="R51" s="1"/>
    </row>
    <row r="52" spans="1:18" x14ac:dyDescent="0.45">
      <c r="A52" s="1"/>
      <c r="B52" s="58"/>
      <c r="C52" s="21">
        <v>3000</v>
      </c>
      <c r="D52" s="29">
        <f t="shared" si="15"/>
        <v>2869.5652173913045</v>
      </c>
      <c r="E52" s="29">
        <f t="shared" si="15"/>
        <v>2750</v>
      </c>
      <c r="F52" s="29">
        <f t="shared" si="15"/>
        <v>2639.9999999999995</v>
      </c>
      <c r="G52" s="29">
        <f t="shared" si="15"/>
        <v>3000</v>
      </c>
      <c r="H52" s="29">
        <f t="shared" si="15"/>
        <v>2875</v>
      </c>
      <c r="I52" s="29">
        <f t="shared" si="15"/>
        <v>2760</v>
      </c>
      <c r="J52" s="29">
        <f t="shared" si="15"/>
        <v>3130.4347826086955</v>
      </c>
      <c r="K52" s="29">
        <f t="shared" si="15"/>
        <v>3000</v>
      </c>
      <c r="L52" s="29">
        <f t="shared" si="15"/>
        <v>2880</v>
      </c>
      <c r="M52" s="1"/>
      <c r="N52" s="1"/>
      <c r="O52" s="1"/>
      <c r="P52" s="1"/>
      <c r="Q52" s="1"/>
      <c r="R52" s="1"/>
    </row>
    <row r="53" spans="1:18" x14ac:dyDescent="0.45">
      <c r="A53" s="1"/>
      <c r="B53" s="58"/>
      <c r="C53" s="21">
        <v>3500</v>
      </c>
      <c r="D53" s="29">
        <f t="shared" si="15"/>
        <v>3347.826086956522</v>
      </c>
      <c r="E53" s="29">
        <f t="shared" si="15"/>
        <v>3208.3333333333335</v>
      </c>
      <c r="F53" s="29">
        <f t="shared" si="15"/>
        <v>3079.9999999999995</v>
      </c>
      <c r="G53" s="29">
        <f t="shared" si="15"/>
        <v>3500</v>
      </c>
      <c r="H53" s="29">
        <f t="shared" si="15"/>
        <v>3354.166666666667</v>
      </c>
      <c r="I53" s="29">
        <f t="shared" si="15"/>
        <v>3220</v>
      </c>
      <c r="J53" s="29">
        <f t="shared" si="15"/>
        <v>3652.173913043478</v>
      </c>
      <c r="K53" s="29">
        <f t="shared" si="15"/>
        <v>3500</v>
      </c>
      <c r="L53" s="29">
        <f t="shared" si="15"/>
        <v>3359.9999999999995</v>
      </c>
      <c r="M53" s="1"/>
      <c r="N53" s="1"/>
      <c r="O53" s="1"/>
      <c r="P53" s="1"/>
      <c r="Q53" s="1"/>
      <c r="R53" s="1"/>
    </row>
    <row r="54" spans="1:18" x14ac:dyDescent="0.45">
      <c r="A54" s="1"/>
      <c r="B54" s="58"/>
      <c r="C54" s="21">
        <v>4000</v>
      </c>
      <c r="D54" s="29">
        <f t="shared" si="15"/>
        <v>3826.0869565217395</v>
      </c>
      <c r="E54" s="29">
        <f t="shared" si="15"/>
        <v>3666.666666666667</v>
      </c>
      <c r="F54" s="29">
        <f t="shared" si="15"/>
        <v>3519.9999999999995</v>
      </c>
      <c r="G54" s="29">
        <f t="shared" si="15"/>
        <v>4000</v>
      </c>
      <c r="H54" s="29">
        <f t="shared" si="15"/>
        <v>3833.3333333333335</v>
      </c>
      <c r="I54" s="29">
        <f t="shared" si="15"/>
        <v>3680</v>
      </c>
      <c r="J54" s="29">
        <f t="shared" si="15"/>
        <v>4173.913043478261</v>
      </c>
      <c r="K54" s="29">
        <f t="shared" si="15"/>
        <v>4000</v>
      </c>
      <c r="L54" s="29">
        <f t="shared" si="15"/>
        <v>3839.9999999999995</v>
      </c>
      <c r="M54" s="1"/>
      <c r="N54" s="1"/>
      <c r="O54" s="1"/>
      <c r="P54" s="1"/>
      <c r="Q54" s="1"/>
      <c r="R54" s="1"/>
    </row>
    <row r="55" spans="1:18" x14ac:dyDescent="0.45">
      <c r="A55" s="1"/>
      <c r="B55" s="58"/>
      <c r="C55" s="21">
        <v>4500</v>
      </c>
      <c r="D55" s="29">
        <f t="shared" si="15"/>
        <v>4304.347826086957</v>
      </c>
      <c r="E55" s="29">
        <f t="shared" si="15"/>
        <v>4125</v>
      </c>
      <c r="F55" s="29">
        <f t="shared" si="15"/>
        <v>3959.9999999999995</v>
      </c>
      <c r="G55" s="29">
        <f t="shared" si="15"/>
        <v>4500</v>
      </c>
      <c r="H55" s="29">
        <f t="shared" si="15"/>
        <v>4312.5</v>
      </c>
      <c r="I55" s="29">
        <f t="shared" si="15"/>
        <v>4140</v>
      </c>
      <c r="J55" s="29">
        <f t="shared" si="15"/>
        <v>4695.652173913043</v>
      </c>
      <c r="K55" s="29">
        <f t="shared" si="15"/>
        <v>4500</v>
      </c>
      <c r="L55" s="29">
        <f t="shared" si="15"/>
        <v>4320</v>
      </c>
      <c r="M55" s="1"/>
      <c r="N55" s="1"/>
      <c r="O55" s="1"/>
      <c r="P55" s="1"/>
      <c r="Q55" s="1"/>
      <c r="R55" s="1"/>
    </row>
    <row r="56" spans="1:18" x14ac:dyDescent="0.45">
      <c r="A56" s="1"/>
      <c r="B56" s="58"/>
      <c r="C56" s="21">
        <v>5000</v>
      </c>
      <c r="D56" s="29">
        <f t="shared" si="15"/>
        <v>4782.608695652174</v>
      </c>
      <c r="E56" s="29">
        <f t="shared" si="15"/>
        <v>4583.3333333333339</v>
      </c>
      <c r="F56" s="29">
        <f t="shared" si="15"/>
        <v>4400</v>
      </c>
      <c r="G56" s="29">
        <f t="shared" si="15"/>
        <v>5000</v>
      </c>
      <c r="H56" s="29">
        <f t="shared" si="15"/>
        <v>4791.666666666667</v>
      </c>
      <c r="I56" s="29">
        <f t="shared" si="15"/>
        <v>4600</v>
      </c>
      <c r="J56" s="29">
        <f t="shared" si="15"/>
        <v>5217.391304347826</v>
      </c>
      <c r="K56" s="29">
        <f t="shared" si="15"/>
        <v>5000</v>
      </c>
      <c r="L56" s="29">
        <f t="shared" si="15"/>
        <v>4800</v>
      </c>
      <c r="M56" s="1"/>
      <c r="N56" s="1"/>
      <c r="O56" s="1"/>
      <c r="P56" s="1"/>
      <c r="Q56" s="1"/>
      <c r="R56" s="1"/>
    </row>
    <row r="57" spans="1:18" x14ac:dyDescent="0.45">
      <c r="A57" s="1"/>
      <c r="B57" s="58"/>
      <c r="C57" s="21">
        <v>5500</v>
      </c>
      <c r="D57" s="29">
        <f t="shared" si="15"/>
        <v>5260.8695652173919</v>
      </c>
      <c r="E57" s="29">
        <f t="shared" si="15"/>
        <v>5041.666666666667</v>
      </c>
      <c r="F57" s="29">
        <f t="shared" si="15"/>
        <v>4840</v>
      </c>
      <c r="G57" s="29">
        <f t="shared" si="15"/>
        <v>5500</v>
      </c>
      <c r="H57" s="29">
        <f t="shared" si="15"/>
        <v>5270.833333333333</v>
      </c>
      <c r="I57" s="29">
        <f t="shared" si="15"/>
        <v>5060</v>
      </c>
      <c r="J57" s="29">
        <f t="shared" si="15"/>
        <v>5739.1304347826081</v>
      </c>
      <c r="K57" s="29">
        <f t="shared" si="15"/>
        <v>5500</v>
      </c>
      <c r="L57" s="29">
        <f t="shared" si="15"/>
        <v>5280</v>
      </c>
      <c r="M57" s="1"/>
      <c r="N57" s="1"/>
      <c r="O57" s="1"/>
      <c r="P57" s="1"/>
      <c r="Q57" s="1"/>
      <c r="R57" s="1"/>
    </row>
    <row r="58" spans="1:18" x14ac:dyDescent="0.45">
      <c r="A58" s="1"/>
      <c r="B58" s="58"/>
      <c r="C58" s="21">
        <v>6000</v>
      </c>
      <c r="D58" s="29">
        <f t="shared" si="15"/>
        <v>5739.130434782609</v>
      </c>
      <c r="E58" s="29">
        <f t="shared" si="15"/>
        <v>5500</v>
      </c>
      <c r="F58" s="29">
        <f t="shared" si="15"/>
        <v>5279.9999999999991</v>
      </c>
      <c r="G58" s="29">
        <f t="shared" si="15"/>
        <v>6000</v>
      </c>
      <c r="H58" s="29">
        <f t="shared" si="15"/>
        <v>5750</v>
      </c>
      <c r="I58" s="29">
        <f t="shared" si="15"/>
        <v>5520</v>
      </c>
      <c r="J58" s="29">
        <f t="shared" si="15"/>
        <v>6260.869565217391</v>
      </c>
      <c r="K58" s="29">
        <f t="shared" si="15"/>
        <v>6000</v>
      </c>
      <c r="L58" s="29">
        <f t="shared" si="15"/>
        <v>5760</v>
      </c>
      <c r="M58" s="1"/>
      <c r="N58" s="1"/>
      <c r="O58" s="1"/>
      <c r="P58" s="1"/>
      <c r="Q58" s="1"/>
      <c r="R58" s="1"/>
    </row>
    <row r="59" spans="1:18" x14ac:dyDescent="0.45">
      <c r="A59" s="1"/>
      <c r="B59" s="58"/>
      <c r="C59" s="21">
        <v>6500</v>
      </c>
      <c r="D59" s="29">
        <f t="shared" si="15"/>
        <v>6217.391304347826</v>
      </c>
      <c r="E59" s="29">
        <f t="shared" si="15"/>
        <v>5958.3333333333339</v>
      </c>
      <c r="F59" s="29">
        <f t="shared" si="15"/>
        <v>5719.9999999999991</v>
      </c>
      <c r="G59" s="29">
        <f t="shared" si="15"/>
        <v>6500</v>
      </c>
      <c r="H59" s="29">
        <f t="shared" si="15"/>
        <v>6229.166666666667</v>
      </c>
      <c r="I59" s="29">
        <f t="shared" si="15"/>
        <v>5980</v>
      </c>
      <c r="J59" s="29">
        <f t="shared" si="15"/>
        <v>6782.608695652174</v>
      </c>
      <c r="K59" s="29">
        <f t="shared" si="15"/>
        <v>6500</v>
      </c>
      <c r="L59" s="29">
        <f t="shared" si="15"/>
        <v>6240</v>
      </c>
      <c r="M59" s="1"/>
      <c r="N59" s="1"/>
      <c r="O59" s="1"/>
      <c r="P59" s="1"/>
      <c r="Q59" s="1"/>
      <c r="R59" s="1"/>
    </row>
    <row r="60" spans="1:18" x14ac:dyDescent="0.45">
      <c r="A60" s="1"/>
      <c r="B60" s="58"/>
      <c r="C60" s="21">
        <v>7000</v>
      </c>
      <c r="D60" s="29">
        <f t="shared" si="15"/>
        <v>6695.652173913044</v>
      </c>
      <c r="E60" s="29">
        <f t="shared" si="15"/>
        <v>6416.666666666667</v>
      </c>
      <c r="F60" s="29">
        <f t="shared" si="15"/>
        <v>6159.9999999999991</v>
      </c>
      <c r="G60" s="29">
        <f t="shared" si="15"/>
        <v>7000</v>
      </c>
      <c r="H60" s="29">
        <f t="shared" si="15"/>
        <v>6708.3333333333339</v>
      </c>
      <c r="I60" s="29">
        <f t="shared" si="15"/>
        <v>6440</v>
      </c>
      <c r="J60" s="29">
        <f t="shared" si="15"/>
        <v>7304.347826086956</v>
      </c>
      <c r="K60" s="29">
        <f t="shared" si="15"/>
        <v>7000</v>
      </c>
      <c r="L60" s="29">
        <f t="shared" si="15"/>
        <v>6719.9999999999991</v>
      </c>
      <c r="M60" s="1"/>
      <c r="N60" s="1"/>
      <c r="O60" s="1"/>
      <c r="P60" s="1"/>
      <c r="Q60" s="1"/>
      <c r="R60" s="1"/>
    </row>
    <row r="61" spans="1:18" x14ac:dyDescent="0.45">
      <c r="A61" s="1"/>
      <c r="B61" s="58"/>
      <c r="C61" s="21">
        <v>7500</v>
      </c>
      <c r="D61" s="29">
        <f t="shared" si="15"/>
        <v>7173.913043478261</v>
      </c>
      <c r="E61" s="29">
        <f t="shared" si="15"/>
        <v>6875.0000000000009</v>
      </c>
      <c r="F61" s="29">
        <f t="shared" si="15"/>
        <v>6599.9999999999991</v>
      </c>
      <c r="G61" s="29">
        <f t="shared" si="15"/>
        <v>7500</v>
      </c>
      <c r="H61" s="29">
        <f t="shared" si="15"/>
        <v>7187.5</v>
      </c>
      <c r="I61" s="29">
        <f t="shared" si="15"/>
        <v>6900</v>
      </c>
      <c r="J61" s="29">
        <f t="shared" si="15"/>
        <v>7826.086956521739</v>
      </c>
      <c r="K61" s="29">
        <f t="shared" si="15"/>
        <v>7500</v>
      </c>
      <c r="L61" s="29">
        <f t="shared" si="15"/>
        <v>7199.9999999999991</v>
      </c>
      <c r="M61" s="1"/>
      <c r="N61" s="1"/>
      <c r="O61" s="1"/>
      <c r="P61" s="1"/>
      <c r="Q61" s="1"/>
      <c r="R61" s="1"/>
    </row>
    <row r="62" spans="1:18" x14ac:dyDescent="0.45">
      <c r="A62" s="1"/>
      <c r="B62" s="58"/>
      <c r="C62" s="21">
        <v>8000</v>
      </c>
      <c r="D62" s="29">
        <f t="shared" si="15"/>
        <v>7652.1739130434789</v>
      </c>
      <c r="E62" s="29">
        <f t="shared" si="15"/>
        <v>7333.3333333333339</v>
      </c>
      <c r="F62" s="29">
        <f t="shared" si="15"/>
        <v>7039.9999999999991</v>
      </c>
      <c r="G62" s="29">
        <f t="shared" si="15"/>
        <v>8000</v>
      </c>
      <c r="H62" s="29">
        <f t="shared" si="15"/>
        <v>7666.666666666667</v>
      </c>
      <c r="I62" s="29">
        <f t="shared" si="15"/>
        <v>7360</v>
      </c>
      <c r="J62" s="29">
        <f t="shared" si="15"/>
        <v>8347.826086956522</v>
      </c>
      <c r="K62" s="29">
        <f t="shared" si="15"/>
        <v>8000</v>
      </c>
      <c r="L62" s="29">
        <f t="shared" si="15"/>
        <v>7679.9999999999991</v>
      </c>
      <c r="M62" s="1"/>
      <c r="N62" s="1"/>
      <c r="O62" s="1"/>
      <c r="P62" s="1"/>
      <c r="Q62" s="1"/>
      <c r="R62" s="1"/>
    </row>
    <row r="63" spans="1:18" x14ac:dyDescent="0.45">
      <c r="A63" s="1"/>
      <c r="B63" s="58"/>
      <c r="C63" s="21">
        <v>8200</v>
      </c>
      <c r="D63" s="29">
        <f t="shared" si="15"/>
        <v>7843.4782608695659</v>
      </c>
      <c r="E63" s="29">
        <f t="shared" si="15"/>
        <v>7516.666666666667</v>
      </c>
      <c r="F63" s="29">
        <f t="shared" si="15"/>
        <v>7215.9999999999991</v>
      </c>
      <c r="G63" s="29">
        <f t="shared" si="15"/>
        <v>8200</v>
      </c>
      <c r="H63" s="29">
        <f t="shared" si="15"/>
        <v>7858.3333333333339</v>
      </c>
      <c r="I63" s="29">
        <f t="shared" si="15"/>
        <v>7544</v>
      </c>
      <c r="J63" s="29">
        <f t="shared" si="15"/>
        <v>8556.5217391304341</v>
      </c>
      <c r="K63" s="29">
        <f t="shared" si="15"/>
        <v>8200</v>
      </c>
      <c r="L63" s="29">
        <f t="shared" si="15"/>
        <v>7871.9999999999991</v>
      </c>
      <c r="M63" s="1"/>
      <c r="N63" s="1"/>
      <c r="O63" s="1"/>
      <c r="P63" s="1"/>
      <c r="Q63" s="1"/>
      <c r="R63" s="1"/>
    </row>
    <row r="64" spans="1:18" x14ac:dyDescent="0.45">
      <c r="A64" s="1"/>
      <c r="B64" s="58"/>
      <c r="C64" s="21">
        <v>8500</v>
      </c>
      <c r="D64" s="29">
        <f t="shared" si="15"/>
        <v>8130.434782608696</v>
      </c>
      <c r="E64" s="29">
        <f t="shared" si="15"/>
        <v>7791.666666666667</v>
      </c>
      <c r="F64" s="29">
        <f t="shared" si="15"/>
        <v>7479.9999999999991</v>
      </c>
      <c r="G64" s="29">
        <f t="shared" si="15"/>
        <v>8500</v>
      </c>
      <c r="H64" s="29">
        <f t="shared" si="15"/>
        <v>8145.8333333333339</v>
      </c>
      <c r="I64" s="29">
        <f t="shared" si="15"/>
        <v>7820</v>
      </c>
      <c r="J64" s="29">
        <f t="shared" si="15"/>
        <v>8869.565217391304</v>
      </c>
      <c r="K64" s="29">
        <f t="shared" si="15"/>
        <v>8500</v>
      </c>
      <c r="L64" s="29">
        <f t="shared" si="15"/>
        <v>8159.9999999999991</v>
      </c>
      <c r="M64" s="1"/>
      <c r="N64" s="1"/>
      <c r="O64" s="1"/>
      <c r="P64" s="1"/>
      <c r="Q64" s="1"/>
      <c r="R64" s="1"/>
    </row>
    <row r="65" spans="1:1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4.65" thickBo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61.8" customHeight="1" thickBot="1" x14ac:dyDescent="0.5">
      <c r="A68" s="69" t="s">
        <v>51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45">
      <c r="A70" s="1"/>
      <c r="B70" s="1"/>
      <c r="C70" s="1"/>
      <c r="D70" s="32" t="s">
        <v>50</v>
      </c>
      <c r="E70" s="38">
        <f>J32</f>
        <v>1</v>
      </c>
      <c r="F70" s="37" t="s">
        <v>62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45">
      <c r="A71" s="1"/>
      <c r="B71" s="1"/>
      <c r="C71" s="1"/>
      <c r="D71" s="25" t="str">
        <f>Q17</f>
        <v>Swiftune
US Rolling</v>
      </c>
      <c r="E71" s="70" t="s">
        <v>52</v>
      </c>
      <c r="F71" s="70"/>
      <c r="G71" s="7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45">
      <c r="A72" s="1"/>
      <c r="B72" s="1"/>
      <c r="C72" s="1"/>
      <c r="D72" s="25">
        <f>Q18</f>
        <v>1.6919999999999999</v>
      </c>
      <c r="E72" s="25">
        <f>Q20</f>
        <v>1.4410000000000001</v>
      </c>
      <c r="F72" s="25">
        <f>Q22</f>
        <v>1.1970000000000001</v>
      </c>
      <c r="G72" s="25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45">
      <c r="A73" s="1"/>
      <c r="B73" s="1"/>
      <c r="C73" s="1" t="s">
        <v>57</v>
      </c>
      <c r="D73" s="3" t="s">
        <v>53</v>
      </c>
      <c r="E73" s="3" t="s">
        <v>54</v>
      </c>
      <c r="F73" s="3" t="s">
        <v>55</v>
      </c>
      <c r="G73" s="3" t="s">
        <v>56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45">
      <c r="A74" s="1"/>
      <c r="B74" s="58" t="s">
        <v>49</v>
      </c>
      <c r="C74" s="28">
        <v>500</v>
      </c>
      <c r="D74" s="29">
        <f>($C74/$E$70)/D$72</f>
        <v>295.50827423167851</v>
      </c>
      <c r="E74" s="29">
        <f t="shared" ref="E74:G89" si="16">($C74/$E$70)/E$72</f>
        <v>346.98126301179735</v>
      </c>
      <c r="F74" s="29">
        <f t="shared" si="16"/>
        <v>417.7109440267335</v>
      </c>
      <c r="G74" s="29">
        <f t="shared" si="16"/>
        <v>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45">
      <c r="A75" s="1"/>
      <c r="B75" s="58"/>
      <c r="C75" s="28">
        <v>1000</v>
      </c>
      <c r="D75" s="29">
        <f t="shared" ref="D75:G91" si="17">($C75/$E$70)/D$72</f>
        <v>591.01654846335703</v>
      </c>
      <c r="E75" s="29">
        <f t="shared" si="16"/>
        <v>693.96252602359471</v>
      </c>
      <c r="F75" s="29">
        <f t="shared" si="16"/>
        <v>835.421888053467</v>
      </c>
      <c r="G75" s="29">
        <f t="shared" si="16"/>
        <v>1000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45">
      <c r="A76" s="1"/>
      <c r="B76" s="58"/>
      <c r="C76" s="28">
        <v>1500</v>
      </c>
      <c r="D76" s="29">
        <f t="shared" si="17"/>
        <v>886.52482269503548</v>
      </c>
      <c r="E76" s="29">
        <f t="shared" si="16"/>
        <v>1040.943789035392</v>
      </c>
      <c r="F76" s="29">
        <f t="shared" si="16"/>
        <v>1253.1328320802004</v>
      </c>
      <c r="G76" s="29">
        <f t="shared" si="16"/>
        <v>1500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45">
      <c r="A77" s="1"/>
      <c r="B77" s="58"/>
      <c r="C77" s="28">
        <v>2000</v>
      </c>
      <c r="D77" s="29">
        <f t="shared" si="17"/>
        <v>1182.0330969267141</v>
      </c>
      <c r="E77" s="29">
        <f t="shared" si="16"/>
        <v>1387.9250520471894</v>
      </c>
      <c r="F77" s="29">
        <f t="shared" si="16"/>
        <v>1670.843776106934</v>
      </c>
      <c r="G77" s="29">
        <f t="shared" si="16"/>
        <v>2000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45">
      <c r="A78" s="1"/>
      <c r="B78" s="58"/>
      <c r="C78" s="28">
        <v>2500</v>
      </c>
      <c r="D78" s="29">
        <f t="shared" si="17"/>
        <v>1477.5413711583924</v>
      </c>
      <c r="E78" s="29">
        <f t="shared" si="16"/>
        <v>1734.9063150589868</v>
      </c>
      <c r="F78" s="29">
        <f t="shared" si="16"/>
        <v>2088.5547201336676</v>
      </c>
      <c r="G78" s="29">
        <f t="shared" si="16"/>
        <v>2500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45">
      <c r="A79" s="1"/>
      <c r="B79" s="58"/>
      <c r="C79" s="28">
        <v>3000</v>
      </c>
      <c r="D79" s="29">
        <f t="shared" si="17"/>
        <v>1773.049645390071</v>
      </c>
      <c r="E79" s="29">
        <f t="shared" si="16"/>
        <v>2081.887578070784</v>
      </c>
      <c r="F79" s="29">
        <f t="shared" si="16"/>
        <v>2506.2656641604008</v>
      </c>
      <c r="G79" s="29">
        <f t="shared" si="16"/>
        <v>3000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45">
      <c r="A80" s="1"/>
      <c r="B80" s="58"/>
      <c r="C80" s="28">
        <v>3500</v>
      </c>
      <c r="D80" s="29">
        <f t="shared" si="17"/>
        <v>2068.5579196217495</v>
      </c>
      <c r="E80" s="29">
        <f t="shared" si="16"/>
        <v>2428.8688410825816</v>
      </c>
      <c r="F80" s="29">
        <f t="shared" si="16"/>
        <v>2923.9766081871344</v>
      </c>
      <c r="G80" s="29">
        <f t="shared" si="16"/>
        <v>3500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45">
      <c r="A81" s="1"/>
      <c r="B81" s="58"/>
      <c r="C81" s="28">
        <v>4000</v>
      </c>
      <c r="D81" s="29">
        <f t="shared" si="17"/>
        <v>2364.0661938534281</v>
      </c>
      <c r="E81" s="29">
        <f t="shared" si="16"/>
        <v>2775.8501040943788</v>
      </c>
      <c r="F81" s="29">
        <f t="shared" si="16"/>
        <v>3341.687552213868</v>
      </c>
      <c r="G81" s="29">
        <f t="shared" si="16"/>
        <v>4000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45">
      <c r="A82" s="1"/>
      <c r="B82" s="58"/>
      <c r="C82" s="28">
        <v>4500</v>
      </c>
      <c r="D82" s="29">
        <f t="shared" si="17"/>
        <v>2659.5744680851067</v>
      </c>
      <c r="E82" s="29">
        <f t="shared" si="16"/>
        <v>3122.831367106176</v>
      </c>
      <c r="F82" s="29">
        <f t="shared" si="16"/>
        <v>3759.3984962406012</v>
      </c>
      <c r="G82" s="29">
        <f t="shared" si="16"/>
        <v>4500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45">
      <c r="A83" s="1"/>
      <c r="B83" s="58"/>
      <c r="C83" s="28">
        <v>5000</v>
      </c>
      <c r="D83" s="29">
        <f t="shared" si="17"/>
        <v>2955.0827423167848</v>
      </c>
      <c r="E83" s="29">
        <f t="shared" si="16"/>
        <v>3469.8126301179736</v>
      </c>
      <c r="F83" s="29">
        <f t="shared" si="16"/>
        <v>4177.1094402673352</v>
      </c>
      <c r="G83" s="29">
        <f t="shared" si="16"/>
        <v>5000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45">
      <c r="A84" s="1"/>
      <c r="B84" s="58"/>
      <c r="C84" s="28">
        <v>5500</v>
      </c>
      <c r="D84" s="29">
        <f t="shared" si="17"/>
        <v>3250.5910165484634</v>
      </c>
      <c r="E84" s="29">
        <f t="shared" si="16"/>
        <v>3816.7938931297708</v>
      </c>
      <c r="F84" s="29">
        <f t="shared" si="16"/>
        <v>4594.8203842940684</v>
      </c>
      <c r="G84" s="29">
        <f t="shared" si="16"/>
        <v>5500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45">
      <c r="A85" s="1"/>
      <c r="B85" s="58"/>
      <c r="C85" s="28">
        <v>6000</v>
      </c>
      <c r="D85" s="29">
        <f t="shared" si="17"/>
        <v>3546.0992907801419</v>
      </c>
      <c r="E85" s="29">
        <f t="shared" si="16"/>
        <v>4163.775156141568</v>
      </c>
      <c r="F85" s="29">
        <f t="shared" si="16"/>
        <v>5012.5313283208015</v>
      </c>
      <c r="G85" s="29">
        <f t="shared" si="16"/>
        <v>6000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45">
      <c r="A86" s="1"/>
      <c r="B86" s="58"/>
      <c r="C86" s="28">
        <v>6500</v>
      </c>
      <c r="D86" s="29">
        <f t="shared" si="17"/>
        <v>3841.6075650118205</v>
      </c>
      <c r="E86" s="29">
        <f t="shared" si="16"/>
        <v>4510.7564191533656</v>
      </c>
      <c r="F86" s="29">
        <f t="shared" si="16"/>
        <v>5430.2422723475356</v>
      </c>
      <c r="G86" s="29">
        <f t="shared" si="16"/>
        <v>6500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45">
      <c r="A87" s="1"/>
      <c r="B87" s="58"/>
      <c r="C87" s="28">
        <v>7000</v>
      </c>
      <c r="D87" s="29">
        <f t="shared" si="17"/>
        <v>4137.1158392434991</v>
      </c>
      <c r="E87" s="29">
        <f t="shared" si="16"/>
        <v>4857.7376821651633</v>
      </c>
      <c r="F87" s="29">
        <f t="shared" si="16"/>
        <v>5847.9532163742688</v>
      </c>
      <c r="G87" s="29">
        <f t="shared" si="16"/>
        <v>7000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45">
      <c r="A88" s="1"/>
      <c r="B88" s="58"/>
      <c r="C88" s="28">
        <v>7500</v>
      </c>
      <c r="D88" s="29">
        <f t="shared" si="17"/>
        <v>4432.6241134751772</v>
      </c>
      <c r="E88" s="29">
        <f t="shared" si="16"/>
        <v>5204.71894517696</v>
      </c>
      <c r="F88" s="29">
        <f t="shared" si="16"/>
        <v>6265.6641604010019</v>
      </c>
      <c r="G88" s="29">
        <f t="shared" si="16"/>
        <v>7500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45">
      <c r="A89" s="1"/>
      <c r="B89" s="58"/>
      <c r="C89" s="28">
        <v>8000</v>
      </c>
      <c r="D89" s="29">
        <f t="shared" si="17"/>
        <v>4728.1323877068562</v>
      </c>
      <c r="E89" s="29">
        <f t="shared" si="16"/>
        <v>5551.7002081887576</v>
      </c>
      <c r="F89" s="29">
        <f t="shared" si="16"/>
        <v>6683.375104427736</v>
      </c>
      <c r="G89" s="29">
        <f t="shared" si="16"/>
        <v>8000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45">
      <c r="A90" s="1"/>
      <c r="B90" s="58"/>
      <c r="C90" s="28">
        <v>8200</v>
      </c>
      <c r="D90" s="29">
        <f t="shared" si="17"/>
        <v>4846.3356973995269</v>
      </c>
      <c r="E90" s="29">
        <f t="shared" si="17"/>
        <v>5690.4927133934762</v>
      </c>
      <c r="F90" s="29">
        <f t="shared" si="17"/>
        <v>6850.4594820384291</v>
      </c>
      <c r="G90" s="29">
        <f t="shared" si="17"/>
        <v>8200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45">
      <c r="A91" s="1"/>
      <c r="B91" s="58"/>
      <c r="C91" s="28">
        <v>8500</v>
      </c>
      <c r="D91" s="29">
        <f t="shared" si="17"/>
        <v>5023.6406619385343</v>
      </c>
      <c r="E91" s="29">
        <f t="shared" si="17"/>
        <v>5898.6814712005553</v>
      </c>
      <c r="F91" s="29">
        <f t="shared" si="17"/>
        <v>7101.0860484544692</v>
      </c>
      <c r="G91" s="29">
        <f t="shared" si="17"/>
        <v>8500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4.65" thickBo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61.8" customHeight="1" thickBot="1" x14ac:dyDescent="0.5">
      <c r="A93" s="69" t="s">
        <v>58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8"/>
    </row>
    <row r="94" spans="1:18" ht="1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36" t="s">
        <v>64</v>
      </c>
      <c r="Q94" s="35">
        <v>1.6093440000000001</v>
      </c>
      <c r="R94" s="1"/>
    </row>
    <row r="95" spans="1:18" x14ac:dyDescent="0.45">
      <c r="A95" s="1"/>
      <c r="B95" s="1"/>
      <c r="C95" s="1"/>
      <c r="D95" s="1" t="s">
        <v>63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45">
      <c r="A96" s="1"/>
      <c r="B96" s="1"/>
      <c r="C96" s="1"/>
      <c r="D96" s="1" t="s">
        <v>59</v>
      </c>
      <c r="E96" s="37">
        <f>H37</f>
        <v>4.0659999999999998</v>
      </c>
      <c r="F96" s="1"/>
      <c r="G96" s="1"/>
      <c r="H96" s="1"/>
      <c r="I96" s="1" t="s">
        <v>61</v>
      </c>
      <c r="J96" s="1"/>
      <c r="K96" s="1"/>
      <c r="L96" s="37">
        <f>D8</f>
        <v>1056</v>
      </c>
      <c r="M96" s="1"/>
      <c r="N96" s="1"/>
      <c r="O96" s="1"/>
      <c r="P96" s="1"/>
      <c r="Q96" s="1"/>
      <c r="R96" s="1"/>
    </row>
    <row r="97" spans="1:19" x14ac:dyDescent="0.45">
      <c r="A97" s="1"/>
      <c r="B97" s="1"/>
      <c r="C97" s="1" t="s">
        <v>57</v>
      </c>
      <c r="D97" s="3" t="s">
        <v>53</v>
      </c>
      <c r="E97" s="3" t="s">
        <v>54</v>
      </c>
      <c r="F97" s="3" t="s">
        <v>55</v>
      </c>
      <c r="G97" s="3" t="s">
        <v>56</v>
      </c>
      <c r="H97" s="1"/>
      <c r="I97" s="27" t="s">
        <v>60</v>
      </c>
      <c r="J97" s="18" t="s">
        <v>53</v>
      </c>
      <c r="K97" s="3" t="s">
        <v>54</v>
      </c>
      <c r="L97" s="3" t="s">
        <v>55</v>
      </c>
      <c r="M97" s="3" t="s">
        <v>56</v>
      </c>
      <c r="N97" s="1"/>
      <c r="O97" s="27" t="s">
        <v>65</v>
      </c>
      <c r="P97" s="18" t="s">
        <v>53</v>
      </c>
      <c r="Q97" s="3" t="s">
        <v>54</v>
      </c>
      <c r="R97" s="3" t="s">
        <v>55</v>
      </c>
      <c r="S97" s="3" t="s">
        <v>56</v>
      </c>
    </row>
    <row r="98" spans="1:19" x14ac:dyDescent="0.45">
      <c r="A98" s="1"/>
      <c r="B98" s="58" t="s">
        <v>49</v>
      </c>
      <c r="C98" s="28">
        <v>500</v>
      </c>
      <c r="D98" s="29">
        <f>D74/$E$96</f>
        <v>72.677883480491516</v>
      </c>
      <c r="E98" s="29">
        <f t="shared" ref="E98:G98" si="18">E74/$E$96</f>
        <v>85.337251109640277</v>
      </c>
      <c r="F98" s="29">
        <f t="shared" si="18"/>
        <v>102.73264732580755</v>
      </c>
      <c r="G98" s="29">
        <f t="shared" si="18"/>
        <v>122.97097884899165</v>
      </c>
      <c r="H98" s="58" t="s">
        <v>49</v>
      </c>
      <c r="I98" s="49">
        <v>500</v>
      </c>
      <c r="J98" s="50">
        <f>D98/$L$96 * 60</f>
        <v>4.1294251977552001</v>
      </c>
      <c r="K98" s="50">
        <f t="shared" ref="K98:M113" si="19">E98/$L$96 * 60</f>
        <v>4.8487074494113793</v>
      </c>
      <c r="L98" s="50">
        <f t="shared" si="19"/>
        <v>5.8370822344208833</v>
      </c>
      <c r="M98" s="50">
        <f t="shared" si="19"/>
        <v>6.9869874346017982</v>
      </c>
      <c r="N98" s="1"/>
      <c r="O98" s="49">
        <v>500</v>
      </c>
      <c r="P98" s="50">
        <f>J98*$Q$94</f>
        <v>6.6456656654561455</v>
      </c>
      <c r="Q98" s="50">
        <f t="shared" ref="Q98:S113" si="20">K98*$Q$94</f>
        <v>7.8032382414655075</v>
      </c>
      <c r="R98" s="50">
        <f t="shared" si="20"/>
        <v>9.3938732714718434</v>
      </c>
      <c r="S98" s="50">
        <f t="shared" si="20"/>
        <v>11.244466305951796</v>
      </c>
    </row>
    <row r="99" spans="1:19" x14ac:dyDescent="0.45">
      <c r="A99" s="1"/>
      <c r="B99" s="58"/>
      <c r="C99" s="28">
        <v>1000</v>
      </c>
      <c r="D99" s="29">
        <f t="shared" ref="D99:G114" si="21">D75/$E$96</f>
        <v>145.35576696098303</v>
      </c>
      <c r="E99" s="29">
        <f t="shared" si="21"/>
        <v>170.67450221928055</v>
      </c>
      <c r="F99" s="29">
        <f t="shared" si="21"/>
        <v>205.4652946516151</v>
      </c>
      <c r="G99" s="29">
        <f t="shared" si="21"/>
        <v>245.9419576979833</v>
      </c>
      <c r="H99" s="58"/>
      <c r="I99" s="51">
        <v>1000</v>
      </c>
      <c r="J99" s="50">
        <f t="shared" ref="J99:M115" si="22">D99/$L$96 * 60</f>
        <v>8.2588503955104002</v>
      </c>
      <c r="K99" s="50">
        <f t="shared" si="19"/>
        <v>9.6974148988227586</v>
      </c>
      <c r="L99" s="50">
        <f t="shared" si="19"/>
        <v>11.674164468841767</v>
      </c>
      <c r="M99" s="50">
        <f t="shared" si="19"/>
        <v>13.973974869203596</v>
      </c>
      <c r="N99" s="1"/>
      <c r="O99" s="51">
        <v>1000</v>
      </c>
      <c r="P99" s="50">
        <f t="shared" ref="P99:S115" si="23">J99*$Q$94</f>
        <v>13.291331330912291</v>
      </c>
      <c r="Q99" s="50">
        <f t="shared" si="20"/>
        <v>15.606476482931015</v>
      </c>
      <c r="R99" s="50">
        <f t="shared" si="20"/>
        <v>18.787746542943687</v>
      </c>
      <c r="S99" s="50">
        <f t="shared" si="20"/>
        <v>22.488932611903593</v>
      </c>
    </row>
    <row r="100" spans="1:19" x14ac:dyDescent="0.45">
      <c r="A100" s="1"/>
      <c r="B100" s="58"/>
      <c r="C100" s="28">
        <v>1500</v>
      </c>
      <c r="D100" s="29">
        <f t="shared" si="21"/>
        <v>218.03365044147455</v>
      </c>
      <c r="E100" s="29">
        <f t="shared" si="21"/>
        <v>256.0117533289208</v>
      </c>
      <c r="F100" s="29">
        <f t="shared" si="21"/>
        <v>308.19794197742266</v>
      </c>
      <c r="G100" s="29">
        <f t="shared" si="21"/>
        <v>368.91293654697495</v>
      </c>
      <c r="H100" s="58"/>
      <c r="I100" s="51">
        <v>1500</v>
      </c>
      <c r="J100" s="50">
        <f t="shared" si="22"/>
        <v>12.3882755932656</v>
      </c>
      <c r="K100" s="50">
        <f t="shared" si="19"/>
        <v>14.546122348234137</v>
      </c>
      <c r="L100" s="50">
        <f t="shared" si="19"/>
        <v>17.511246703262653</v>
      </c>
      <c r="M100" s="50">
        <f t="shared" si="19"/>
        <v>20.960962303805395</v>
      </c>
      <c r="N100" s="1"/>
      <c r="O100" s="51">
        <v>1500</v>
      </c>
      <c r="P100" s="50">
        <f t="shared" si="23"/>
        <v>19.936996996368435</v>
      </c>
      <c r="Q100" s="50">
        <f t="shared" si="20"/>
        <v>23.409714724396519</v>
      </c>
      <c r="R100" s="50">
        <f t="shared" si="20"/>
        <v>28.181619814415534</v>
      </c>
      <c r="S100" s="50">
        <f t="shared" si="20"/>
        <v>33.733398917855389</v>
      </c>
    </row>
    <row r="101" spans="1:19" x14ac:dyDescent="0.45">
      <c r="A101" s="1"/>
      <c r="B101" s="58"/>
      <c r="C101" s="28">
        <v>2000</v>
      </c>
      <c r="D101" s="29">
        <f t="shared" si="21"/>
        <v>290.71153392196607</v>
      </c>
      <c r="E101" s="29">
        <f t="shared" si="21"/>
        <v>341.34900443856111</v>
      </c>
      <c r="F101" s="29">
        <f t="shared" si="21"/>
        <v>410.93058930323019</v>
      </c>
      <c r="G101" s="29">
        <f t="shared" si="21"/>
        <v>491.8839153959666</v>
      </c>
      <c r="H101" s="58"/>
      <c r="I101" s="51">
        <v>2000</v>
      </c>
      <c r="J101" s="50">
        <f t="shared" si="22"/>
        <v>16.5177007910208</v>
      </c>
      <c r="K101" s="50">
        <f t="shared" si="19"/>
        <v>19.394829797645517</v>
      </c>
      <c r="L101" s="50">
        <f t="shared" si="19"/>
        <v>23.348328937683533</v>
      </c>
      <c r="M101" s="50">
        <f t="shared" si="19"/>
        <v>27.947949738407193</v>
      </c>
      <c r="N101" s="1"/>
      <c r="O101" s="51">
        <v>2000</v>
      </c>
      <c r="P101" s="50">
        <f t="shared" si="23"/>
        <v>26.582662661824582</v>
      </c>
      <c r="Q101" s="50">
        <f t="shared" si="20"/>
        <v>31.21295296586203</v>
      </c>
      <c r="R101" s="50">
        <f t="shared" si="20"/>
        <v>37.575493085887373</v>
      </c>
      <c r="S101" s="50">
        <f t="shared" si="20"/>
        <v>44.977865223807186</v>
      </c>
    </row>
    <row r="102" spans="1:19" x14ac:dyDescent="0.45">
      <c r="A102" s="1"/>
      <c r="B102" s="58"/>
      <c r="C102" s="28">
        <v>2500</v>
      </c>
      <c r="D102" s="29">
        <f t="shared" si="21"/>
        <v>363.38941740245758</v>
      </c>
      <c r="E102" s="29">
        <f t="shared" si="21"/>
        <v>426.68625554820142</v>
      </c>
      <c r="F102" s="29">
        <f t="shared" si="21"/>
        <v>513.66323662903778</v>
      </c>
      <c r="G102" s="29">
        <f t="shared" si="21"/>
        <v>614.85489424495825</v>
      </c>
      <c r="H102" s="58"/>
      <c r="I102" s="51">
        <v>2500</v>
      </c>
      <c r="J102" s="50">
        <f t="shared" si="22"/>
        <v>20.647125988776001</v>
      </c>
      <c r="K102" s="50">
        <f t="shared" si="19"/>
        <v>24.243537247056899</v>
      </c>
      <c r="L102" s="50">
        <f t="shared" si="19"/>
        <v>29.18541117210442</v>
      </c>
      <c r="M102" s="50">
        <f t="shared" si="19"/>
        <v>34.93493717300899</v>
      </c>
      <c r="N102" s="1"/>
      <c r="O102" s="51">
        <v>2500</v>
      </c>
      <c r="P102" s="50">
        <f t="shared" si="23"/>
        <v>33.228328327280728</v>
      </c>
      <c r="Q102" s="50">
        <f t="shared" si="20"/>
        <v>39.016191207327545</v>
      </c>
      <c r="R102" s="50">
        <f t="shared" si="20"/>
        <v>46.96936635735922</v>
      </c>
      <c r="S102" s="50">
        <f t="shared" si="20"/>
        <v>56.222331529758982</v>
      </c>
    </row>
    <row r="103" spans="1:19" x14ac:dyDescent="0.45">
      <c r="A103" s="1"/>
      <c r="B103" s="58"/>
      <c r="C103" s="28">
        <v>3000</v>
      </c>
      <c r="D103" s="29">
        <f t="shared" si="21"/>
        <v>436.0673008829491</v>
      </c>
      <c r="E103" s="29">
        <f t="shared" si="21"/>
        <v>512.02350665784161</v>
      </c>
      <c r="F103" s="29">
        <f t="shared" si="21"/>
        <v>616.39588395484532</v>
      </c>
      <c r="G103" s="29">
        <f t="shared" si="21"/>
        <v>737.82587309394989</v>
      </c>
      <c r="H103" s="58"/>
      <c r="I103" s="51">
        <v>3000</v>
      </c>
      <c r="J103" s="50">
        <f t="shared" si="22"/>
        <v>24.776551186531201</v>
      </c>
      <c r="K103" s="50">
        <f t="shared" si="19"/>
        <v>29.092244696468274</v>
      </c>
      <c r="L103" s="50">
        <f t="shared" si="19"/>
        <v>35.022493406525307</v>
      </c>
      <c r="M103" s="50">
        <f t="shared" si="19"/>
        <v>41.921924607610791</v>
      </c>
      <c r="N103" s="1"/>
      <c r="O103" s="51">
        <v>3000</v>
      </c>
      <c r="P103" s="50">
        <f t="shared" si="23"/>
        <v>39.873993992736871</v>
      </c>
      <c r="Q103" s="50">
        <f t="shared" si="20"/>
        <v>46.819429448793038</v>
      </c>
      <c r="R103" s="50">
        <f t="shared" si="20"/>
        <v>56.363239628831067</v>
      </c>
      <c r="S103" s="50">
        <f t="shared" si="20"/>
        <v>67.466797835710778</v>
      </c>
    </row>
    <row r="104" spans="1:19" x14ac:dyDescent="0.45">
      <c r="A104" s="1"/>
      <c r="B104" s="58"/>
      <c r="C104" s="28">
        <v>3500</v>
      </c>
      <c r="D104" s="29">
        <f t="shared" si="21"/>
        <v>508.74518436344061</v>
      </c>
      <c r="E104" s="29">
        <f t="shared" si="21"/>
        <v>597.36075776748203</v>
      </c>
      <c r="F104" s="29">
        <f t="shared" si="21"/>
        <v>719.12853128065285</v>
      </c>
      <c r="G104" s="29">
        <f t="shared" si="21"/>
        <v>860.79685194294154</v>
      </c>
      <c r="H104" s="58"/>
      <c r="I104" s="51">
        <v>3500</v>
      </c>
      <c r="J104" s="50">
        <f t="shared" si="22"/>
        <v>28.905976384286401</v>
      </c>
      <c r="K104" s="50">
        <f t="shared" si="19"/>
        <v>33.940952145879656</v>
      </c>
      <c r="L104" s="50">
        <f t="shared" si="19"/>
        <v>40.85957564094619</v>
      </c>
      <c r="M104" s="50">
        <f t="shared" si="19"/>
        <v>48.908912042212592</v>
      </c>
      <c r="N104" s="1"/>
      <c r="O104" s="51">
        <v>3500</v>
      </c>
      <c r="P104" s="50">
        <f t="shared" si="23"/>
        <v>46.519659658193014</v>
      </c>
      <c r="Q104" s="50">
        <f t="shared" si="20"/>
        <v>54.622667690258552</v>
      </c>
      <c r="R104" s="50">
        <f t="shared" si="20"/>
        <v>65.757112900302914</v>
      </c>
      <c r="S104" s="50">
        <f t="shared" si="20"/>
        <v>78.711264141662582</v>
      </c>
    </row>
    <row r="105" spans="1:19" x14ac:dyDescent="0.45">
      <c r="A105" s="1"/>
      <c r="B105" s="58"/>
      <c r="C105" s="28">
        <v>4000</v>
      </c>
      <c r="D105" s="29">
        <f t="shared" si="21"/>
        <v>581.42306784393213</v>
      </c>
      <c r="E105" s="29">
        <f t="shared" si="21"/>
        <v>682.69800887712222</v>
      </c>
      <c r="F105" s="29">
        <f t="shared" si="21"/>
        <v>821.86117860646038</v>
      </c>
      <c r="G105" s="29">
        <f t="shared" si="21"/>
        <v>983.76783079193319</v>
      </c>
      <c r="H105" s="58"/>
      <c r="I105" s="51">
        <v>4000</v>
      </c>
      <c r="J105" s="50">
        <f t="shared" si="22"/>
        <v>33.035401582041601</v>
      </c>
      <c r="K105" s="50">
        <f t="shared" si="19"/>
        <v>38.789659595291035</v>
      </c>
      <c r="L105" s="50">
        <f t="shared" si="19"/>
        <v>46.696657875367066</v>
      </c>
      <c r="M105" s="50">
        <f t="shared" si="19"/>
        <v>55.895899476814385</v>
      </c>
      <c r="N105" s="1"/>
      <c r="O105" s="51">
        <v>4000</v>
      </c>
      <c r="P105" s="50">
        <f t="shared" si="23"/>
        <v>53.165325323649164</v>
      </c>
      <c r="Q105" s="50">
        <f t="shared" si="20"/>
        <v>62.42590593172406</v>
      </c>
      <c r="R105" s="50">
        <f t="shared" si="20"/>
        <v>75.150986171774747</v>
      </c>
      <c r="S105" s="50">
        <f t="shared" si="20"/>
        <v>89.955730447614371</v>
      </c>
    </row>
    <row r="106" spans="1:19" x14ac:dyDescent="0.45">
      <c r="A106" s="1"/>
      <c r="B106" s="58"/>
      <c r="C106" s="28">
        <v>4500</v>
      </c>
      <c r="D106" s="29">
        <f t="shared" si="21"/>
        <v>654.1009513244237</v>
      </c>
      <c r="E106" s="29">
        <f t="shared" si="21"/>
        <v>768.03525998676241</v>
      </c>
      <c r="F106" s="29">
        <f t="shared" si="21"/>
        <v>924.59382593226792</v>
      </c>
      <c r="G106" s="29">
        <f t="shared" si="21"/>
        <v>1106.7388096409247</v>
      </c>
      <c r="H106" s="58"/>
      <c r="I106" s="51">
        <v>4500</v>
      </c>
      <c r="J106" s="50">
        <f t="shared" si="22"/>
        <v>37.164826779796805</v>
      </c>
      <c r="K106" s="50">
        <f t="shared" si="19"/>
        <v>43.638367044702406</v>
      </c>
      <c r="L106" s="50">
        <f t="shared" si="19"/>
        <v>52.533740109787949</v>
      </c>
      <c r="M106" s="50">
        <f t="shared" si="19"/>
        <v>62.882886911416179</v>
      </c>
      <c r="N106" s="1"/>
      <c r="O106" s="51">
        <v>4500</v>
      </c>
      <c r="P106" s="50">
        <f t="shared" si="23"/>
        <v>59.810990989105314</v>
      </c>
      <c r="Q106" s="50">
        <f t="shared" si="20"/>
        <v>70.229144173189553</v>
      </c>
      <c r="R106" s="50">
        <f t="shared" si="20"/>
        <v>84.54485944324658</v>
      </c>
      <c r="S106" s="50">
        <f t="shared" si="20"/>
        <v>101.20019675356616</v>
      </c>
    </row>
    <row r="107" spans="1:19" x14ac:dyDescent="0.45">
      <c r="A107" s="1"/>
      <c r="B107" s="58"/>
      <c r="C107" s="28">
        <v>5000</v>
      </c>
      <c r="D107" s="29">
        <f t="shared" si="21"/>
        <v>726.77883480491516</v>
      </c>
      <c r="E107" s="29">
        <f t="shared" si="21"/>
        <v>853.37251109640283</v>
      </c>
      <c r="F107" s="29">
        <f t="shared" si="21"/>
        <v>1027.3264732580756</v>
      </c>
      <c r="G107" s="29">
        <f t="shared" si="21"/>
        <v>1229.7097884899165</v>
      </c>
      <c r="H107" s="58"/>
      <c r="I107" s="51">
        <v>5000</v>
      </c>
      <c r="J107" s="50">
        <f t="shared" si="22"/>
        <v>41.294251977552001</v>
      </c>
      <c r="K107" s="50">
        <f t="shared" si="19"/>
        <v>48.487074494113799</v>
      </c>
      <c r="L107" s="50">
        <f t="shared" si="19"/>
        <v>58.37082234420884</v>
      </c>
      <c r="M107" s="50">
        <f t="shared" si="19"/>
        <v>69.86987434601798</v>
      </c>
      <c r="N107" s="1"/>
      <c r="O107" s="51">
        <v>5000</v>
      </c>
      <c r="P107" s="50">
        <f t="shared" si="23"/>
        <v>66.456656654561456</v>
      </c>
      <c r="Q107" s="50">
        <f t="shared" si="20"/>
        <v>78.032382414655089</v>
      </c>
      <c r="R107" s="50">
        <f t="shared" si="20"/>
        <v>93.938732714718441</v>
      </c>
      <c r="S107" s="50">
        <f t="shared" si="20"/>
        <v>112.44466305951796</v>
      </c>
    </row>
    <row r="108" spans="1:19" x14ac:dyDescent="0.45">
      <c r="A108" s="1"/>
      <c r="B108" s="58"/>
      <c r="C108" s="28">
        <v>5500</v>
      </c>
      <c r="D108" s="29">
        <f t="shared" si="21"/>
        <v>799.45671828540662</v>
      </c>
      <c r="E108" s="29">
        <f t="shared" si="21"/>
        <v>938.70976220604302</v>
      </c>
      <c r="F108" s="29">
        <f t="shared" si="21"/>
        <v>1130.059120583883</v>
      </c>
      <c r="G108" s="29">
        <f t="shared" si="21"/>
        <v>1352.680767338908</v>
      </c>
      <c r="H108" s="58"/>
      <c r="I108" s="51">
        <v>5500</v>
      </c>
      <c r="J108" s="50">
        <f t="shared" si="22"/>
        <v>45.423677175307198</v>
      </c>
      <c r="K108" s="50">
        <f t="shared" si="19"/>
        <v>53.33578194352517</v>
      </c>
      <c r="L108" s="50">
        <f t="shared" si="19"/>
        <v>64.207904578629723</v>
      </c>
      <c r="M108" s="50">
        <f t="shared" si="19"/>
        <v>76.856861780619781</v>
      </c>
      <c r="N108" s="1"/>
      <c r="O108" s="51">
        <v>5500</v>
      </c>
      <c r="P108" s="50">
        <f t="shared" si="23"/>
        <v>73.102322320017592</v>
      </c>
      <c r="Q108" s="50">
        <f t="shared" si="20"/>
        <v>85.835620656120582</v>
      </c>
      <c r="R108" s="50">
        <f t="shared" si="20"/>
        <v>103.33260598619027</v>
      </c>
      <c r="S108" s="50">
        <f t="shared" si="20"/>
        <v>123.68912936546977</v>
      </c>
    </row>
    <row r="109" spans="1:19" x14ac:dyDescent="0.45">
      <c r="A109" s="1"/>
      <c r="B109" s="58"/>
      <c r="C109" s="28">
        <v>6000</v>
      </c>
      <c r="D109" s="29">
        <f t="shared" si="21"/>
        <v>872.1346017658982</v>
      </c>
      <c r="E109" s="29">
        <f t="shared" si="21"/>
        <v>1024.0470133156832</v>
      </c>
      <c r="F109" s="29">
        <f t="shared" si="21"/>
        <v>1232.7917679096906</v>
      </c>
      <c r="G109" s="29">
        <f t="shared" si="21"/>
        <v>1475.6517461878998</v>
      </c>
      <c r="H109" s="58"/>
      <c r="I109" s="51">
        <v>6000</v>
      </c>
      <c r="J109" s="50">
        <f t="shared" si="22"/>
        <v>49.553102373062401</v>
      </c>
      <c r="K109" s="50">
        <f t="shared" si="19"/>
        <v>58.184489392936548</v>
      </c>
      <c r="L109" s="50">
        <f t="shared" si="19"/>
        <v>70.044986813050613</v>
      </c>
      <c r="M109" s="50">
        <f t="shared" si="19"/>
        <v>83.843849215221582</v>
      </c>
      <c r="N109" s="1"/>
      <c r="O109" s="51">
        <v>6000</v>
      </c>
      <c r="P109" s="50">
        <f t="shared" si="23"/>
        <v>79.747987985473742</v>
      </c>
      <c r="Q109" s="50">
        <f t="shared" si="20"/>
        <v>93.638858897586076</v>
      </c>
      <c r="R109" s="50">
        <f t="shared" si="20"/>
        <v>112.72647925766213</v>
      </c>
      <c r="S109" s="50">
        <f t="shared" si="20"/>
        <v>134.93359567142156</v>
      </c>
    </row>
    <row r="110" spans="1:19" x14ac:dyDescent="0.45">
      <c r="A110" s="1"/>
      <c r="B110" s="58"/>
      <c r="C110" s="28">
        <v>6500</v>
      </c>
      <c r="D110" s="29">
        <f t="shared" si="21"/>
        <v>944.81248524638977</v>
      </c>
      <c r="E110" s="29">
        <f t="shared" si="21"/>
        <v>1109.3842644253236</v>
      </c>
      <c r="F110" s="29">
        <f t="shared" si="21"/>
        <v>1335.5244152354983</v>
      </c>
      <c r="G110" s="29">
        <f t="shared" si="21"/>
        <v>1598.6227250368913</v>
      </c>
      <c r="H110" s="58"/>
      <c r="I110" s="51">
        <v>6500</v>
      </c>
      <c r="J110" s="50">
        <f t="shared" si="22"/>
        <v>53.682527570817605</v>
      </c>
      <c r="K110" s="50">
        <f t="shared" si="19"/>
        <v>63.033196842347934</v>
      </c>
      <c r="L110" s="50">
        <f t="shared" si="19"/>
        <v>75.882069047471504</v>
      </c>
      <c r="M110" s="50">
        <f t="shared" si="19"/>
        <v>90.830836649823368</v>
      </c>
      <c r="N110" s="1"/>
      <c r="O110" s="51">
        <v>6500</v>
      </c>
      <c r="P110" s="50">
        <f t="shared" si="23"/>
        <v>86.393653650929892</v>
      </c>
      <c r="Q110" s="50">
        <f t="shared" si="20"/>
        <v>101.4420971390516</v>
      </c>
      <c r="R110" s="50">
        <f t="shared" si="20"/>
        <v>122.12035252913398</v>
      </c>
      <c r="S110" s="50">
        <f t="shared" si="20"/>
        <v>146.17806197737335</v>
      </c>
    </row>
    <row r="111" spans="1:19" x14ac:dyDescent="0.45">
      <c r="A111" s="1"/>
      <c r="B111" s="58"/>
      <c r="C111" s="28">
        <v>7000</v>
      </c>
      <c r="D111" s="29">
        <f t="shared" si="21"/>
        <v>1017.4903687268812</v>
      </c>
      <c r="E111" s="29">
        <f t="shared" si="21"/>
        <v>1194.7215155349641</v>
      </c>
      <c r="F111" s="29">
        <f t="shared" si="21"/>
        <v>1438.2570625613057</v>
      </c>
      <c r="G111" s="29">
        <f t="shared" si="21"/>
        <v>1721.5937038858831</v>
      </c>
      <c r="H111" s="58"/>
      <c r="I111" s="51">
        <v>7000</v>
      </c>
      <c r="J111" s="50">
        <f t="shared" si="22"/>
        <v>57.811952768572802</v>
      </c>
      <c r="K111" s="50">
        <f t="shared" si="19"/>
        <v>67.881904291759312</v>
      </c>
      <c r="L111" s="50">
        <f t="shared" si="19"/>
        <v>81.71915128189238</v>
      </c>
      <c r="M111" s="50">
        <f t="shared" si="19"/>
        <v>97.817824084425183</v>
      </c>
      <c r="N111" s="1"/>
      <c r="O111" s="51">
        <v>7000</v>
      </c>
      <c r="P111" s="50">
        <f t="shared" si="23"/>
        <v>93.039319316386027</v>
      </c>
      <c r="Q111" s="50">
        <f t="shared" si="20"/>
        <v>109.2453353805171</v>
      </c>
      <c r="R111" s="50">
        <f t="shared" si="20"/>
        <v>131.51422580060583</v>
      </c>
      <c r="S111" s="50">
        <f t="shared" si="20"/>
        <v>157.42252828332516</v>
      </c>
    </row>
    <row r="112" spans="1:19" x14ac:dyDescent="0.45">
      <c r="A112" s="1"/>
      <c r="B112" s="58"/>
      <c r="C112" s="28">
        <v>7500</v>
      </c>
      <c r="D112" s="29">
        <f t="shared" si="21"/>
        <v>1090.1682522073727</v>
      </c>
      <c r="E112" s="29">
        <f t="shared" si="21"/>
        <v>1280.058766644604</v>
      </c>
      <c r="F112" s="29">
        <f t="shared" si="21"/>
        <v>1540.9897098871131</v>
      </c>
      <c r="G112" s="29">
        <f t="shared" si="21"/>
        <v>1844.5646827348746</v>
      </c>
      <c r="H112" s="58"/>
      <c r="I112" s="51">
        <v>7500</v>
      </c>
      <c r="J112" s="50">
        <f t="shared" si="22"/>
        <v>61.941377966327991</v>
      </c>
      <c r="K112" s="50">
        <f t="shared" si="19"/>
        <v>72.730611741170677</v>
      </c>
      <c r="L112" s="50">
        <f t="shared" si="19"/>
        <v>87.556233516313256</v>
      </c>
      <c r="M112" s="50">
        <f t="shared" si="19"/>
        <v>104.80481151902697</v>
      </c>
      <c r="N112" s="1"/>
      <c r="O112" s="51">
        <v>7500</v>
      </c>
      <c r="P112" s="50">
        <f t="shared" si="23"/>
        <v>99.684984981842163</v>
      </c>
      <c r="Q112" s="50">
        <f t="shared" si="20"/>
        <v>117.04857362198258</v>
      </c>
      <c r="R112" s="50">
        <f t="shared" si="20"/>
        <v>140.90809907207765</v>
      </c>
      <c r="S112" s="50">
        <f t="shared" si="20"/>
        <v>168.66699458927695</v>
      </c>
    </row>
    <row r="113" spans="1:19" x14ac:dyDescent="0.45">
      <c r="A113" s="1"/>
      <c r="B113" s="58"/>
      <c r="C113" s="28">
        <v>8000</v>
      </c>
      <c r="D113" s="29">
        <f t="shared" si="21"/>
        <v>1162.8461356878643</v>
      </c>
      <c r="E113" s="29">
        <f t="shared" si="21"/>
        <v>1365.3960177542444</v>
      </c>
      <c r="F113" s="29">
        <f t="shared" si="21"/>
        <v>1643.7223572129208</v>
      </c>
      <c r="G113" s="29">
        <f t="shared" si="21"/>
        <v>1967.5356615838664</v>
      </c>
      <c r="H113" s="58"/>
      <c r="I113" s="28">
        <v>8000</v>
      </c>
      <c r="J113" s="31">
        <f t="shared" si="22"/>
        <v>66.070803164083202</v>
      </c>
      <c r="K113" s="31">
        <f t="shared" si="19"/>
        <v>77.579319190582069</v>
      </c>
      <c r="L113" s="31">
        <f t="shared" si="19"/>
        <v>93.393315750734132</v>
      </c>
      <c r="M113" s="31">
        <f t="shared" si="19"/>
        <v>111.79179895362877</v>
      </c>
      <c r="N113" s="1"/>
      <c r="O113" s="28">
        <v>8000</v>
      </c>
      <c r="P113" s="31">
        <f t="shared" si="23"/>
        <v>106.33065064729833</v>
      </c>
      <c r="Q113" s="31">
        <f t="shared" si="20"/>
        <v>124.85181186344812</v>
      </c>
      <c r="R113" s="31">
        <f t="shared" si="20"/>
        <v>150.30197234354949</v>
      </c>
      <c r="S113" s="31">
        <f t="shared" si="20"/>
        <v>179.91146089522874</v>
      </c>
    </row>
    <row r="114" spans="1:19" x14ac:dyDescent="0.45">
      <c r="A114" s="1"/>
      <c r="B114" s="58"/>
      <c r="C114" s="28">
        <v>8200</v>
      </c>
      <c r="D114" s="29">
        <f t="shared" si="21"/>
        <v>1191.9172890800608</v>
      </c>
      <c r="E114" s="29">
        <f t="shared" si="21"/>
        <v>1399.5309181981004</v>
      </c>
      <c r="F114" s="29">
        <f t="shared" si="21"/>
        <v>1684.8154161432437</v>
      </c>
      <c r="G114" s="29">
        <f t="shared" si="21"/>
        <v>2016.7240531234629</v>
      </c>
      <c r="H114" s="58"/>
      <c r="I114" s="28">
        <v>8200</v>
      </c>
      <c r="J114" s="31">
        <f t="shared" si="22"/>
        <v>67.722573243185266</v>
      </c>
      <c r="K114" s="31">
        <f t="shared" si="22"/>
        <v>79.518802170346603</v>
      </c>
      <c r="L114" s="31">
        <f t="shared" si="22"/>
        <v>95.728148644502483</v>
      </c>
      <c r="M114" s="31">
        <f t="shared" si="22"/>
        <v>114.58659392746948</v>
      </c>
      <c r="N114" s="1"/>
      <c r="O114" s="28">
        <v>8200</v>
      </c>
      <c r="P114" s="31">
        <f t="shared" si="23"/>
        <v>108.98891691348075</v>
      </c>
      <c r="Q114" s="31">
        <f t="shared" si="23"/>
        <v>127.97310716003429</v>
      </c>
      <c r="R114" s="31">
        <f t="shared" si="23"/>
        <v>154.05952165213822</v>
      </c>
      <c r="S114" s="31">
        <f t="shared" si="23"/>
        <v>184.40924741760946</v>
      </c>
    </row>
    <row r="115" spans="1:19" x14ac:dyDescent="0.45">
      <c r="A115" s="1"/>
      <c r="B115" s="58"/>
      <c r="C115" s="28">
        <v>8500</v>
      </c>
      <c r="D115" s="29">
        <f t="shared" ref="D115:G115" si="24">D91/$E$96</f>
        <v>1235.5240191683558</v>
      </c>
      <c r="E115" s="29">
        <f t="shared" si="24"/>
        <v>1450.7332688638849</v>
      </c>
      <c r="F115" s="29">
        <f t="shared" si="24"/>
        <v>1746.4550045387284</v>
      </c>
      <c r="G115" s="29">
        <f t="shared" si="24"/>
        <v>2090.5066404328581</v>
      </c>
      <c r="H115" s="58"/>
      <c r="I115" s="28">
        <v>8500</v>
      </c>
      <c r="J115" s="31">
        <f t="shared" si="22"/>
        <v>70.200228361838398</v>
      </c>
      <c r="K115" s="31">
        <f t="shared" si="22"/>
        <v>82.428026639993462</v>
      </c>
      <c r="L115" s="31">
        <f t="shared" si="22"/>
        <v>99.230397985155022</v>
      </c>
      <c r="M115" s="31">
        <f t="shared" si="22"/>
        <v>118.77878638823057</v>
      </c>
      <c r="N115" s="1"/>
      <c r="O115" s="28">
        <v>8500</v>
      </c>
      <c r="P115" s="31">
        <f t="shared" si="23"/>
        <v>112.97631631275446</v>
      </c>
      <c r="Q115" s="31">
        <f t="shared" si="23"/>
        <v>132.65505010491364</v>
      </c>
      <c r="R115" s="31">
        <f t="shared" si="23"/>
        <v>159.69584561502134</v>
      </c>
      <c r="S115" s="31">
        <f t="shared" si="23"/>
        <v>191.15592720118056</v>
      </c>
    </row>
    <row r="116" spans="1:19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9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9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9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9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9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9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9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9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9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9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9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9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="1" customFormat="1" x14ac:dyDescent="0.45"/>
    <row r="146" s="1" customFormat="1" x14ac:dyDescent="0.45"/>
    <row r="147" s="1" customFormat="1" x14ac:dyDescent="0.45"/>
    <row r="148" s="1" customFormat="1" x14ac:dyDescent="0.45"/>
    <row r="149" s="1" customFormat="1" x14ac:dyDescent="0.45"/>
    <row r="150" s="1" customFormat="1" x14ac:dyDescent="0.45"/>
    <row r="151" s="1" customFormat="1" x14ac:dyDescent="0.45"/>
    <row r="152" s="1" customFormat="1" x14ac:dyDescent="0.45"/>
    <row r="153" s="1" customFormat="1" x14ac:dyDescent="0.45"/>
    <row r="154" s="1" customFormat="1" x14ac:dyDescent="0.45"/>
    <row r="155" s="1" customFormat="1" x14ac:dyDescent="0.45"/>
    <row r="156" s="1" customFormat="1" x14ac:dyDescent="0.45"/>
    <row r="157" s="1" customFormat="1" x14ac:dyDescent="0.45"/>
    <row r="158" s="1" customFormat="1" x14ac:dyDescent="0.45"/>
    <row r="159" s="1" customFormat="1" x14ac:dyDescent="0.45"/>
    <row r="160" s="1" customFormat="1" x14ac:dyDescent="0.45"/>
    <row r="161" s="1" customFormat="1" x14ac:dyDescent="0.45"/>
    <row r="162" s="1" customFormat="1" x14ac:dyDescent="0.45"/>
    <row r="163" s="1" customFormat="1" x14ac:dyDescent="0.45"/>
    <row r="164" s="1" customFormat="1" x14ac:dyDescent="0.45"/>
    <row r="165" s="1" customFormat="1" x14ac:dyDescent="0.45"/>
    <row r="166" s="1" customFormat="1" x14ac:dyDescent="0.45"/>
    <row r="167" s="1" customFormat="1" x14ac:dyDescent="0.45"/>
    <row r="168" s="1" customFormat="1" x14ac:dyDescent="0.45"/>
    <row r="169" s="1" customFormat="1" x14ac:dyDescent="0.45"/>
    <row r="170" s="1" customFormat="1" x14ac:dyDescent="0.45"/>
    <row r="171" s="1" customFormat="1" x14ac:dyDescent="0.45"/>
    <row r="172" s="1" customFormat="1" x14ac:dyDescent="0.45"/>
    <row r="173" s="1" customFormat="1" x14ac:dyDescent="0.45"/>
    <row r="174" s="1" customFormat="1" x14ac:dyDescent="0.45"/>
    <row r="175" s="1" customFormat="1" x14ac:dyDescent="0.45"/>
    <row r="176" s="1" customFormat="1" x14ac:dyDescent="0.45"/>
    <row r="177" s="1" customFormat="1" x14ac:dyDescent="0.45"/>
    <row r="178" s="1" customFormat="1" x14ac:dyDescent="0.45"/>
    <row r="179" s="1" customFormat="1" x14ac:dyDescent="0.45"/>
    <row r="180" s="1" customFormat="1" x14ac:dyDescent="0.45"/>
    <row r="181" s="1" customFormat="1" x14ac:dyDescent="0.45"/>
    <row r="182" s="1" customFormat="1" x14ac:dyDescent="0.45"/>
    <row r="183" s="1" customFormat="1" x14ac:dyDescent="0.45"/>
    <row r="184" s="1" customFormat="1" x14ac:dyDescent="0.45"/>
    <row r="185" s="1" customFormat="1" x14ac:dyDescent="0.45"/>
    <row r="186" s="1" customFormat="1" x14ac:dyDescent="0.45"/>
    <row r="187" s="1" customFormat="1" x14ac:dyDescent="0.45"/>
    <row r="188" s="1" customFormat="1" x14ac:dyDescent="0.45"/>
    <row r="189" s="1" customFormat="1" x14ac:dyDescent="0.45"/>
    <row r="190" s="1" customFormat="1" x14ac:dyDescent="0.45"/>
    <row r="191" s="1" customFormat="1" x14ac:dyDescent="0.45"/>
    <row r="192" s="1" customFormat="1" x14ac:dyDescent="0.45"/>
    <row r="193" s="1" customFormat="1" x14ac:dyDescent="0.45"/>
    <row r="194" s="1" customFormat="1" x14ac:dyDescent="0.45"/>
    <row r="195" s="1" customFormat="1" x14ac:dyDescent="0.45"/>
    <row r="196" s="1" customFormat="1" x14ac:dyDescent="0.45"/>
    <row r="197" s="1" customFormat="1" x14ac:dyDescent="0.45"/>
    <row r="198" s="1" customFormat="1" x14ac:dyDescent="0.45"/>
    <row r="199" s="1" customFormat="1" x14ac:dyDescent="0.45"/>
    <row r="200" s="1" customFormat="1" x14ac:dyDescent="0.45"/>
    <row r="201" s="1" customFormat="1" x14ac:dyDescent="0.45"/>
    <row r="202" s="1" customFormat="1" x14ac:dyDescent="0.45"/>
    <row r="203" s="1" customFormat="1" x14ac:dyDescent="0.45"/>
    <row r="204" s="1" customFormat="1" x14ac:dyDescent="0.45"/>
    <row r="205" s="1" customFormat="1" x14ac:dyDescent="0.45"/>
    <row r="206" s="1" customFormat="1" x14ac:dyDescent="0.45"/>
    <row r="207" s="1" customFormat="1" x14ac:dyDescent="0.45"/>
    <row r="208" s="1" customFormat="1" x14ac:dyDescent="0.45"/>
    <row r="209" s="1" customFormat="1" x14ac:dyDescent="0.45"/>
    <row r="210" s="1" customFormat="1" x14ac:dyDescent="0.45"/>
    <row r="211" s="1" customFormat="1" x14ac:dyDescent="0.45"/>
    <row r="212" s="1" customFormat="1" x14ac:dyDescent="0.45"/>
    <row r="213" s="1" customFormat="1" x14ac:dyDescent="0.45"/>
    <row r="214" s="1" customFormat="1" x14ac:dyDescent="0.45"/>
    <row r="215" s="1" customFormat="1" x14ac:dyDescent="0.45"/>
    <row r="216" s="1" customFormat="1" x14ac:dyDescent="0.45"/>
    <row r="217" s="1" customFormat="1" x14ac:dyDescent="0.45"/>
    <row r="218" s="1" customFormat="1" x14ac:dyDescent="0.45"/>
    <row r="219" s="1" customFormat="1" x14ac:dyDescent="0.45"/>
    <row r="220" s="1" customFormat="1" x14ac:dyDescent="0.45"/>
    <row r="221" s="1" customFormat="1" x14ac:dyDescent="0.45"/>
    <row r="222" s="1" customFormat="1" x14ac:dyDescent="0.45"/>
    <row r="223" s="1" customFormat="1" x14ac:dyDescent="0.45"/>
    <row r="224" s="1" customFormat="1" x14ac:dyDescent="0.45"/>
    <row r="225" s="1" customFormat="1" x14ac:dyDescent="0.45"/>
    <row r="226" s="1" customFormat="1" x14ac:dyDescent="0.45"/>
    <row r="227" s="1" customFormat="1" x14ac:dyDescent="0.45"/>
    <row r="228" s="1" customFormat="1" x14ac:dyDescent="0.45"/>
    <row r="229" s="1" customFormat="1" x14ac:dyDescent="0.45"/>
    <row r="230" s="1" customFormat="1" x14ac:dyDescent="0.45"/>
    <row r="231" s="1" customFormat="1" x14ac:dyDescent="0.45"/>
    <row r="232" s="1" customFormat="1" x14ac:dyDescent="0.45"/>
    <row r="233" s="1" customFormat="1" x14ac:dyDescent="0.45"/>
    <row r="234" s="1" customFormat="1" x14ac:dyDescent="0.45"/>
    <row r="235" s="1" customFormat="1" x14ac:dyDescent="0.45"/>
    <row r="236" s="1" customFormat="1" x14ac:dyDescent="0.45"/>
    <row r="237" s="1" customFormat="1" x14ac:dyDescent="0.45"/>
    <row r="238" s="1" customFormat="1" x14ac:dyDescent="0.45"/>
    <row r="239" s="1" customFormat="1" x14ac:dyDescent="0.45"/>
    <row r="240" s="1" customFormat="1" x14ac:dyDescent="0.45"/>
    <row r="241" s="1" customFormat="1" x14ac:dyDescent="0.45"/>
    <row r="242" s="1" customFormat="1" x14ac:dyDescent="0.45"/>
    <row r="243" s="1" customFormat="1" x14ac:dyDescent="0.45"/>
    <row r="244" s="1" customFormat="1" x14ac:dyDescent="0.45"/>
    <row r="245" s="1" customFormat="1" x14ac:dyDescent="0.45"/>
    <row r="246" s="1" customFormat="1" x14ac:dyDescent="0.45"/>
    <row r="247" s="1" customFormat="1" x14ac:dyDescent="0.45"/>
    <row r="248" s="1" customFormat="1" x14ac:dyDescent="0.45"/>
    <row r="249" s="1" customFormat="1" x14ac:dyDescent="0.45"/>
    <row r="250" s="1" customFormat="1" x14ac:dyDescent="0.45"/>
    <row r="251" s="1" customFormat="1" x14ac:dyDescent="0.45"/>
    <row r="252" s="1" customFormat="1" x14ac:dyDescent="0.45"/>
    <row r="253" s="1" customFormat="1" x14ac:dyDescent="0.45"/>
    <row r="254" s="1" customFormat="1" x14ac:dyDescent="0.45"/>
    <row r="255" s="1" customFormat="1" x14ac:dyDescent="0.45"/>
    <row r="256" s="1" customFormat="1" x14ac:dyDescent="0.45"/>
    <row r="257" s="1" customFormat="1" x14ac:dyDescent="0.45"/>
    <row r="258" s="1" customFormat="1" x14ac:dyDescent="0.45"/>
    <row r="259" s="1" customFormat="1" x14ac:dyDescent="0.45"/>
    <row r="260" s="1" customFormat="1" x14ac:dyDescent="0.45"/>
    <row r="261" s="1" customFormat="1" x14ac:dyDescent="0.45"/>
    <row r="262" s="1" customFormat="1" x14ac:dyDescent="0.45"/>
    <row r="263" s="1" customFormat="1" x14ac:dyDescent="0.45"/>
    <row r="264" s="1" customFormat="1" x14ac:dyDescent="0.45"/>
    <row r="265" s="1" customFormat="1" x14ac:dyDescent="0.45"/>
    <row r="266" s="1" customFormat="1" x14ac:dyDescent="0.45"/>
    <row r="267" s="1" customFormat="1" x14ac:dyDescent="0.45"/>
    <row r="268" s="1" customFormat="1" x14ac:dyDescent="0.45"/>
    <row r="269" s="1" customFormat="1" x14ac:dyDescent="0.45"/>
    <row r="270" s="1" customFormat="1" x14ac:dyDescent="0.45"/>
    <row r="271" s="1" customFormat="1" x14ac:dyDescent="0.45"/>
    <row r="272" s="1" customFormat="1" x14ac:dyDescent="0.45"/>
    <row r="273" s="1" customFormat="1" x14ac:dyDescent="0.45"/>
    <row r="274" s="1" customFormat="1" x14ac:dyDescent="0.45"/>
    <row r="275" s="1" customFormat="1" x14ac:dyDescent="0.45"/>
    <row r="276" s="1" customFormat="1" x14ac:dyDescent="0.45"/>
    <row r="277" s="1" customFormat="1" x14ac:dyDescent="0.45"/>
    <row r="278" s="1" customFormat="1" x14ac:dyDescent="0.45"/>
    <row r="279" s="1" customFormat="1" x14ac:dyDescent="0.45"/>
    <row r="280" s="1" customFormat="1" x14ac:dyDescent="0.45"/>
    <row r="281" s="1" customFormat="1" x14ac:dyDescent="0.45"/>
    <row r="282" s="1" customFormat="1" x14ac:dyDescent="0.45"/>
    <row r="283" s="1" customFormat="1" x14ac:dyDescent="0.45"/>
    <row r="284" s="1" customFormat="1" x14ac:dyDescent="0.45"/>
    <row r="285" s="1" customFormat="1" x14ac:dyDescent="0.45"/>
    <row r="286" s="1" customFormat="1" x14ac:dyDescent="0.45"/>
    <row r="287" s="1" customFormat="1" x14ac:dyDescent="0.45"/>
    <row r="288" s="1" customFormat="1" x14ac:dyDescent="0.45"/>
    <row r="289" s="1" customFormat="1" x14ac:dyDescent="0.45"/>
    <row r="290" s="1" customFormat="1" x14ac:dyDescent="0.45"/>
    <row r="291" s="1" customFormat="1" x14ac:dyDescent="0.45"/>
    <row r="292" s="1" customFormat="1" x14ac:dyDescent="0.45"/>
    <row r="293" s="1" customFormat="1" x14ac:dyDescent="0.45"/>
    <row r="294" s="1" customFormat="1" x14ac:dyDescent="0.45"/>
    <row r="295" s="1" customFormat="1" x14ac:dyDescent="0.45"/>
    <row r="296" s="1" customFormat="1" x14ac:dyDescent="0.45"/>
    <row r="297" s="1" customFormat="1" x14ac:dyDescent="0.45"/>
    <row r="298" s="1" customFormat="1" x14ac:dyDescent="0.45"/>
    <row r="299" s="1" customFormat="1" x14ac:dyDescent="0.45"/>
    <row r="300" s="1" customFormat="1" x14ac:dyDescent="0.45"/>
    <row r="301" s="1" customFormat="1" x14ac:dyDescent="0.45"/>
    <row r="302" s="1" customFormat="1" x14ac:dyDescent="0.45"/>
    <row r="303" s="1" customFormat="1" x14ac:dyDescent="0.45"/>
    <row r="304" s="1" customFormat="1" x14ac:dyDescent="0.45"/>
    <row r="305" s="1" customFormat="1" x14ac:dyDescent="0.45"/>
    <row r="306" s="1" customFormat="1" x14ac:dyDescent="0.45"/>
    <row r="307" s="1" customFormat="1" x14ac:dyDescent="0.45"/>
    <row r="308" s="1" customFormat="1" x14ac:dyDescent="0.45"/>
    <row r="309" s="1" customFormat="1" x14ac:dyDescent="0.45"/>
    <row r="310" s="1" customFormat="1" x14ac:dyDescent="0.45"/>
    <row r="311" s="1" customFormat="1" x14ac:dyDescent="0.45"/>
    <row r="312" s="1" customFormat="1" x14ac:dyDescent="0.45"/>
    <row r="313" s="1" customFormat="1" x14ac:dyDescent="0.45"/>
    <row r="314" s="1" customFormat="1" x14ac:dyDescent="0.45"/>
    <row r="315" s="1" customFormat="1" x14ac:dyDescent="0.45"/>
    <row r="316" s="1" customFormat="1" x14ac:dyDescent="0.45"/>
    <row r="317" s="1" customFormat="1" x14ac:dyDescent="0.45"/>
    <row r="318" s="1" customFormat="1" x14ac:dyDescent="0.45"/>
    <row r="319" s="1" customFormat="1" x14ac:dyDescent="0.45"/>
    <row r="320" s="1" customFormat="1" x14ac:dyDescent="0.45"/>
    <row r="321" s="1" customFormat="1" x14ac:dyDescent="0.45"/>
    <row r="322" s="1" customFormat="1" x14ac:dyDescent="0.45"/>
    <row r="323" s="1" customFormat="1" x14ac:dyDescent="0.45"/>
    <row r="324" s="1" customFormat="1" x14ac:dyDescent="0.45"/>
    <row r="325" s="1" customFormat="1" x14ac:dyDescent="0.45"/>
    <row r="326" s="1" customFormat="1" x14ac:dyDescent="0.45"/>
    <row r="327" s="1" customFormat="1" x14ac:dyDescent="0.45"/>
    <row r="328" s="1" customFormat="1" x14ac:dyDescent="0.45"/>
    <row r="329" s="1" customFormat="1" x14ac:dyDescent="0.45"/>
    <row r="330" s="1" customFormat="1" x14ac:dyDescent="0.45"/>
    <row r="331" s="1" customFormat="1" x14ac:dyDescent="0.45"/>
    <row r="332" s="1" customFormat="1" x14ac:dyDescent="0.45"/>
    <row r="333" s="1" customFormat="1" x14ac:dyDescent="0.45"/>
    <row r="334" s="1" customFormat="1" x14ac:dyDescent="0.45"/>
    <row r="335" s="1" customFormat="1" x14ac:dyDescent="0.45"/>
    <row r="336" s="1" customFormat="1" x14ac:dyDescent="0.45"/>
    <row r="337" s="1" customFormat="1" x14ac:dyDescent="0.45"/>
    <row r="338" s="1" customFormat="1" x14ac:dyDescent="0.45"/>
    <row r="339" s="1" customFormat="1" x14ac:dyDescent="0.45"/>
    <row r="340" s="1" customFormat="1" x14ac:dyDescent="0.45"/>
    <row r="341" s="1" customFormat="1" x14ac:dyDescent="0.45"/>
    <row r="342" s="1" customFormat="1" x14ac:dyDescent="0.45"/>
    <row r="343" s="1" customFormat="1" x14ac:dyDescent="0.45"/>
    <row r="344" s="1" customFormat="1" x14ac:dyDescent="0.45"/>
    <row r="345" s="1" customFormat="1" x14ac:dyDescent="0.45"/>
    <row r="346" s="1" customFormat="1" x14ac:dyDescent="0.45"/>
    <row r="347" s="1" customFormat="1" x14ac:dyDescent="0.45"/>
    <row r="348" s="1" customFormat="1" x14ac:dyDescent="0.45"/>
    <row r="349" s="1" customFormat="1" x14ac:dyDescent="0.45"/>
    <row r="350" s="1" customFormat="1" x14ac:dyDescent="0.45"/>
    <row r="351" s="1" customFormat="1" x14ac:dyDescent="0.45"/>
    <row r="352" s="1" customFormat="1" x14ac:dyDescent="0.45"/>
    <row r="353" s="1" customFormat="1" x14ac:dyDescent="0.45"/>
    <row r="354" s="1" customFormat="1" x14ac:dyDescent="0.45"/>
    <row r="355" s="1" customFormat="1" x14ac:dyDescent="0.45"/>
    <row r="356" s="1" customFormat="1" x14ac:dyDescent="0.45"/>
    <row r="357" s="1" customFormat="1" x14ac:dyDescent="0.45"/>
    <row r="358" s="1" customFormat="1" x14ac:dyDescent="0.45"/>
    <row r="359" s="1" customFormat="1" x14ac:dyDescent="0.45"/>
    <row r="360" s="1" customFormat="1" x14ac:dyDescent="0.45"/>
    <row r="361" s="1" customFormat="1" x14ac:dyDescent="0.45"/>
    <row r="362" s="1" customFormat="1" x14ac:dyDescent="0.45"/>
    <row r="363" s="1" customFormat="1" x14ac:dyDescent="0.45"/>
    <row r="364" s="1" customFormat="1" x14ac:dyDescent="0.45"/>
    <row r="365" s="1" customFormat="1" x14ac:dyDescent="0.45"/>
    <row r="366" s="1" customFormat="1" x14ac:dyDescent="0.45"/>
    <row r="367" s="1" customFormat="1" x14ac:dyDescent="0.45"/>
  </sheetData>
  <mergeCells count="20">
    <mergeCell ref="B47:B64"/>
    <mergeCell ref="F2:N2"/>
    <mergeCell ref="B5:C5"/>
    <mergeCell ref="B11:C11"/>
    <mergeCell ref="A14:R14"/>
    <mergeCell ref="E15:L15"/>
    <mergeCell ref="C16:D16"/>
    <mergeCell ref="E16:H16"/>
    <mergeCell ref="I16:L16"/>
    <mergeCell ref="A27:R27"/>
    <mergeCell ref="A34:R34"/>
    <mergeCell ref="E36:J36"/>
    <mergeCell ref="A44:R44"/>
    <mergeCell ref="D45:L45"/>
    <mergeCell ref="A68:R68"/>
    <mergeCell ref="E71:G71"/>
    <mergeCell ref="B74:B91"/>
    <mergeCell ref="A93:R93"/>
    <mergeCell ref="B98:B115"/>
    <mergeCell ref="H98:H11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BWR close ratio dog</vt:lpstr>
      <vt:lpstr>MED DOG2424_388</vt:lpstr>
      <vt:lpstr>MED DOG 2423_407</vt:lpstr>
      <vt:lpstr>MED Race</vt:lpstr>
      <vt:lpstr>Mini Spares C-STN 48</vt:lpstr>
      <vt:lpstr>Mini Spares Clubman SC EVO</vt:lpstr>
      <vt:lpstr>Quaife QKE5A</vt:lpstr>
      <vt:lpstr>4synrcho (2)</vt:lpstr>
      <vt:lpstr>SwiftTune standing start</vt:lpstr>
      <vt:lpstr>4synrcho</vt:lpstr>
    </vt:vector>
  </TitlesOfParts>
  <Company>RTFMotorsport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christoph@rtfmotorsport.com</dc:creator>
  <cp:lastModifiedBy>Christoph Fritsch</cp:lastModifiedBy>
  <cp:lastPrinted>2024-03-28T14:02:36Z</cp:lastPrinted>
  <dcterms:created xsi:type="dcterms:W3CDTF">2023-06-21T19:13:22Z</dcterms:created>
  <dcterms:modified xsi:type="dcterms:W3CDTF">2025-12-14T16:15:41Z</dcterms:modified>
</cp:coreProperties>
</file>